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SDG" sheetId="1" r:id="rId1"/>
  </sheets>
  <definedNames>
    <definedName name="_xlnm.Print_Area" localSheetId="0">'HSDG'!$A$1:$H$65</definedName>
    <definedName name="_xlnm.Print_Titles" localSheetId="0">'HSDG'!$1:$1</definedName>
  </definedNames>
  <calcPr fullCalcOnLoad="1"/>
</workbook>
</file>

<file path=xl/sharedStrings.xml><?xml version="1.0" encoding="utf-8"?>
<sst xmlns="http://schemas.openxmlformats.org/spreadsheetml/2006/main" count="236" uniqueCount="126">
  <si>
    <t>Sol Plaatjie Kimberley Platfontein 1200 PHP</t>
  </si>
  <si>
    <t>A03050001/2</t>
  </si>
  <si>
    <t>A96010022/1</t>
  </si>
  <si>
    <t>Sol Plaatjie Kimberley Galeshewe Grinaker 2781</t>
  </si>
  <si>
    <t>Dikgatlong Delportshoop Tidimalo Ya Rona 475</t>
  </si>
  <si>
    <t>Project No.</t>
  </si>
  <si>
    <t xml:space="preserve">Project Name </t>
  </si>
  <si>
    <t>Municipality</t>
  </si>
  <si>
    <t>Town</t>
  </si>
  <si>
    <t>Sol Plaatje</t>
  </si>
  <si>
    <t>Galeshewe</t>
  </si>
  <si>
    <t>Phokwane</t>
  </si>
  <si>
    <t>Dikgatlong</t>
  </si>
  <si>
    <t>Pre-1994 properties (EEDBS)</t>
  </si>
  <si>
    <t>Various</t>
  </si>
  <si>
    <t>Kimberley</t>
  </si>
  <si>
    <t>Valspan</t>
  </si>
  <si>
    <t>Hartswater</t>
  </si>
  <si>
    <t>Tidimalo</t>
  </si>
  <si>
    <t>Phokwane Pampierstad 1422</t>
  </si>
  <si>
    <t>A09020011/1</t>
  </si>
  <si>
    <t>A09020011/2</t>
  </si>
  <si>
    <t>A09020011/3</t>
  </si>
  <si>
    <t>Pampierstad</t>
  </si>
  <si>
    <t>Individual Subsidies</t>
  </si>
  <si>
    <t>A01010041/1</t>
  </si>
  <si>
    <t>Phokwane Jan Kempdorp Tshireletso 661</t>
  </si>
  <si>
    <t>A01010041/2</t>
  </si>
  <si>
    <t>Jan Kempdorp</t>
  </si>
  <si>
    <t>Phokwane Hartswater 636 PHP</t>
  </si>
  <si>
    <t>Phokwane Jankempdorp Valspan Kingston 685</t>
  </si>
  <si>
    <t>Phokwane Valspan: Masakeng 1200</t>
  </si>
  <si>
    <t>Phokwane Jan Kempdorp Valspan 274</t>
  </si>
  <si>
    <t>Phokwane Jan Kempdorp Valspan en Andalusia Park Grinaker 647</t>
  </si>
  <si>
    <t>A01120001/1</t>
  </si>
  <si>
    <t>A01120001/2</t>
  </si>
  <si>
    <t>A12070002/1</t>
  </si>
  <si>
    <t>A12070002/2</t>
  </si>
  <si>
    <t>A12070002/3</t>
  </si>
  <si>
    <t>A13110003/1</t>
  </si>
  <si>
    <t>A94010002/1</t>
  </si>
  <si>
    <t>A96010020/1</t>
  </si>
  <si>
    <t>A97100002/2</t>
  </si>
  <si>
    <t>A12050004/1</t>
  </si>
  <si>
    <t>Frances Baard Individual 2012/2013</t>
  </si>
  <si>
    <t>A04040001/1</t>
  </si>
  <si>
    <t>Individual Subsidies 25800 Band</t>
  </si>
  <si>
    <t>A05040001/1</t>
  </si>
  <si>
    <t>Individual Subsidies 31929 Band</t>
  </si>
  <si>
    <t>A06050001/1</t>
  </si>
  <si>
    <t>Individual Subsidies 36528 Band</t>
  </si>
  <si>
    <t>A08040020/1</t>
  </si>
  <si>
    <t>Frances Baard District Individuals</t>
  </si>
  <si>
    <t>A08040030/1</t>
  </si>
  <si>
    <t>Frances Baard 16 Days Of Actvism Campiagn</t>
  </si>
  <si>
    <t>A09020018/1</t>
  </si>
  <si>
    <t>Provincial Priority 500 Families (50)</t>
  </si>
  <si>
    <t>A10070001/1</t>
  </si>
  <si>
    <t>Mandela Day Project - 2010/2011</t>
  </si>
  <si>
    <t>A11070010/1</t>
  </si>
  <si>
    <t>Frances Baard Mandela Day Project 2011/2012</t>
  </si>
  <si>
    <t>A13040007/1</t>
  </si>
  <si>
    <t>FB Mandela Day 2013/2014</t>
  </si>
  <si>
    <t>A08070001/1</t>
  </si>
  <si>
    <t>Sol Plaatjie Kimberley China Square &amp; Zone 2 1299</t>
  </si>
  <si>
    <t>A08070001/2</t>
  </si>
  <si>
    <t>A14040004/1</t>
  </si>
  <si>
    <t>FB District Individuals 2014/2015</t>
  </si>
  <si>
    <t>A14040010/1</t>
  </si>
  <si>
    <t>FB Mandela Day 2014/2015</t>
  </si>
  <si>
    <t>A14070003/1</t>
  </si>
  <si>
    <t>Dikgatlong Barkly West Rooirand 14 Individuals</t>
  </si>
  <si>
    <t>A15010001/1</t>
  </si>
  <si>
    <t>Sol Plaatje Promised Land 100</t>
  </si>
  <si>
    <t>A15010004/1</t>
  </si>
  <si>
    <t>Sol Plaatje Bra Killer MV</t>
  </si>
  <si>
    <t>A15040001/1</t>
  </si>
  <si>
    <t>FB Individuals 2015/2016</t>
  </si>
  <si>
    <t>A16010008/1</t>
  </si>
  <si>
    <t>Dikgatlong Delportshoop Proteahof 217</t>
  </si>
  <si>
    <t>A16030001/1</t>
  </si>
  <si>
    <t>Sol Plaatje Lerato Park 362</t>
  </si>
  <si>
    <t>A16030002/1</t>
  </si>
  <si>
    <t>Sol Plaatje Lerato Park 65</t>
  </si>
  <si>
    <t>A16030003/1</t>
  </si>
  <si>
    <t>Sol Plaatje Lerato Park 35</t>
  </si>
  <si>
    <t>A16030004/1</t>
  </si>
  <si>
    <t>Sol Plaatje Lerato Park 20</t>
  </si>
  <si>
    <t>A16060001/1</t>
  </si>
  <si>
    <t>FB District Individuals 2016/17</t>
  </si>
  <si>
    <t>A16070003/1</t>
  </si>
  <si>
    <t>Sol Plaatje Promised Land 153</t>
  </si>
  <si>
    <t>A16100001/1</t>
  </si>
  <si>
    <t>Sol Plaatje Kimberley Promised Land 500 2015/2016</t>
  </si>
  <si>
    <t>A16100010/1</t>
  </si>
  <si>
    <t>FB Individuals 2017/2018</t>
  </si>
  <si>
    <t>A18060001/1</t>
  </si>
  <si>
    <t>FB Individuals 2018/2019</t>
  </si>
  <si>
    <t>A18120001/1</t>
  </si>
  <si>
    <t>FB Individuals 2019/2020</t>
  </si>
  <si>
    <t>Individuals</t>
  </si>
  <si>
    <t>Buffer zone</t>
  </si>
  <si>
    <t>A20080012</t>
  </si>
  <si>
    <t>A20010008</t>
  </si>
  <si>
    <t>A20080015</t>
  </si>
  <si>
    <t>Military</t>
  </si>
  <si>
    <t>Delportshoop</t>
  </si>
  <si>
    <t xml:space="preserve">Barkly West </t>
  </si>
  <si>
    <t>Individuals - Frances Baard</t>
  </si>
  <si>
    <t>Military Veteran - Sol Plaatje</t>
  </si>
  <si>
    <t>GRAND TOTALS</t>
  </si>
  <si>
    <t>No. of Title Deeds 22/23</t>
  </si>
  <si>
    <t>Budget
22/23</t>
  </si>
  <si>
    <t>A21080008</t>
  </si>
  <si>
    <t>A22010001</t>
  </si>
  <si>
    <t>A06080002/1</t>
  </si>
  <si>
    <t>Sol Plaatje Kimberley Donkerhoek 540</t>
  </si>
  <si>
    <t>A08040009</t>
  </si>
  <si>
    <t xml:space="preserve">Phokwane Jan Kempdorp Valspan 1000 </t>
  </si>
  <si>
    <t>A01010039/1</t>
  </si>
  <si>
    <t>Sol Plaatjie Kimberley Thambo Square Tshireletso 100</t>
  </si>
  <si>
    <t>Phokwane Hartswater Bonita Park 112</t>
  </si>
  <si>
    <t>A07110002/1</t>
  </si>
  <si>
    <t>NORTHERN CAPE: TITLE DEEDS PROJECT LIST 2022/2023</t>
  </si>
  <si>
    <t xml:space="preserve">FRANCES BAARD DISTRICT </t>
  </si>
  <si>
    <t>TOTAL: FRANCES BAARD DISTRICT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</si>
</sst>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1010409]General"/>
    <numFmt numFmtId="165" formatCode="&quot;R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 readingOrder="1"/>
    </xf>
    <xf numFmtId="0" fontId="8" fillId="0" borderId="12" xfId="0" applyFont="1" applyFill="1" applyBorder="1" applyAlignment="1">
      <alignment horizontal="left"/>
    </xf>
    <xf numFmtId="164" fontId="9" fillId="34" borderId="10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6" fillId="9" borderId="11" xfId="0" applyNumberFormat="1" applyFont="1" applyFill="1" applyBorder="1" applyAlignment="1">
      <alignment horizontal="center" wrapText="1"/>
    </xf>
    <xf numFmtId="165" fontId="6" fillId="9" borderId="14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1257300</xdr:colOff>
      <xdr:row>0</xdr:row>
      <xdr:rowOff>733425</xdr:rowOff>
    </xdr:to>
    <xdr:pic>
      <xdr:nvPicPr>
        <xdr:cNvPr id="1" name="Picture 1" descr="c3ce1192-7c02-4806-9dce-e564b8257b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57150</xdr:rowOff>
    </xdr:from>
    <xdr:to>
      <xdr:col>7</xdr:col>
      <xdr:colOff>609600</xdr:colOff>
      <xdr:row>0</xdr:row>
      <xdr:rowOff>762000</xdr:rowOff>
    </xdr:to>
    <xdr:pic>
      <xdr:nvPicPr>
        <xdr:cNvPr id="2" name="Picture 2" descr="3252a8f6-6389-4efc-b78b-23c856bdb19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7150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7"/>
  <sheetViews>
    <sheetView showGridLines="0" tabSelected="1" zoomScale="90" zoomScaleNormal="90" zoomScaleSheetLayoutView="100" zoomScalePageLayoutView="0" workbookViewId="0" topLeftCell="A1">
      <pane ySplit="1" topLeftCell="A53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1.1484375" style="0" customWidth="1"/>
    <col min="2" max="2" width="12.140625" style="0" customWidth="1"/>
    <col min="3" max="3" width="44.8515625" style="0" bestFit="1" customWidth="1"/>
    <col min="4" max="4" width="10.28125" style="0" bestFit="1" customWidth="1"/>
    <col min="5" max="5" width="13.421875" style="0" bestFit="1" customWidth="1"/>
    <col min="6" max="6" width="9.28125" style="4" bestFit="1" customWidth="1"/>
    <col min="7" max="7" width="11.140625" style="7" bestFit="1" customWidth="1"/>
    <col min="8" max="8" width="13.28125" style="0" bestFit="1" customWidth="1"/>
  </cols>
  <sheetData>
    <row r="1" spans="1:7" ht="70.5" customHeight="1">
      <c r="A1" s="1"/>
      <c r="B1" s="43"/>
      <c r="C1" s="43"/>
      <c r="D1" s="1"/>
      <c r="E1" s="1"/>
      <c r="F1" s="1"/>
      <c r="G1" s="5"/>
    </row>
    <row r="2" spans="1:7" ht="21" customHeight="1">
      <c r="A2" s="1"/>
      <c r="B2" s="44" t="s">
        <v>123</v>
      </c>
      <c r="C2" s="44"/>
      <c r="D2" s="44"/>
      <c r="E2" s="44"/>
      <c r="F2" s="44"/>
      <c r="G2" s="44"/>
    </row>
    <row r="3" spans="1:7" ht="13.5" customHeight="1">
      <c r="A3" s="1"/>
      <c r="B3" s="2"/>
      <c r="C3" s="2"/>
      <c r="D3" s="2"/>
      <c r="E3" s="2"/>
      <c r="F3" s="2"/>
      <c r="G3" s="6"/>
    </row>
    <row r="4" spans="1:8" s="13" customFormat="1" ht="21">
      <c r="A4" s="12"/>
      <c r="B4" s="22" t="s">
        <v>5</v>
      </c>
      <c r="C4" s="22" t="s">
        <v>6</v>
      </c>
      <c r="D4" s="22" t="s">
        <v>7</v>
      </c>
      <c r="E4" s="22" t="s">
        <v>8</v>
      </c>
      <c r="F4" s="23" t="s">
        <v>111</v>
      </c>
      <c r="G4" s="48" t="s">
        <v>112</v>
      </c>
      <c r="H4" s="48"/>
    </row>
    <row r="5" spans="1:8" s="13" customFormat="1" ht="12.75">
      <c r="A5" s="12"/>
      <c r="B5" s="49" t="s">
        <v>124</v>
      </c>
      <c r="C5" s="49"/>
      <c r="D5" s="49"/>
      <c r="E5" s="49"/>
      <c r="F5" s="49"/>
      <c r="G5" s="49"/>
      <c r="H5" s="49"/>
    </row>
    <row r="6" spans="1:8" s="13" customFormat="1" ht="12.75" customHeight="1">
      <c r="A6" s="12"/>
      <c r="B6" s="30"/>
      <c r="C6" s="30" t="s">
        <v>13</v>
      </c>
      <c r="D6" s="30"/>
      <c r="E6" s="30"/>
      <c r="F6" s="33">
        <v>200</v>
      </c>
      <c r="G6" s="34">
        <f>F6*2000</f>
        <v>400000</v>
      </c>
      <c r="H6" s="34"/>
    </row>
    <row r="7" spans="1:8" s="13" customFormat="1" ht="12.75" customHeight="1">
      <c r="A7" s="12"/>
      <c r="B7" s="30" t="s">
        <v>63</v>
      </c>
      <c r="C7" s="30" t="s">
        <v>64</v>
      </c>
      <c r="D7" s="30" t="s">
        <v>9</v>
      </c>
      <c r="E7" s="30" t="s">
        <v>10</v>
      </c>
      <c r="F7" s="33">
        <v>62</v>
      </c>
      <c r="G7" s="34">
        <f>F7*2000</f>
        <v>124000</v>
      </c>
      <c r="H7" s="50">
        <v>242581.33</v>
      </c>
    </row>
    <row r="8" spans="1:8" s="13" customFormat="1" ht="12.75" customHeight="1">
      <c r="A8" s="12"/>
      <c r="B8" s="30" t="s">
        <v>65</v>
      </c>
      <c r="C8" s="30" t="s">
        <v>64</v>
      </c>
      <c r="D8" s="30" t="s">
        <v>9</v>
      </c>
      <c r="E8" s="30" t="s">
        <v>10</v>
      </c>
      <c r="F8" s="33">
        <v>439</v>
      </c>
      <c r="G8" s="34">
        <f aca="true" t="shared" si="0" ref="G8:H28">F8*2000</f>
        <v>878000</v>
      </c>
      <c r="H8" s="50"/>
    </row>
    <row r="9" spans="1:8" s="13" customFormat="1" ht="12.75" customHeight="1">
      <c r="A9" s="12"/>
      <c r="B9" s="30" t="s">
        <v>1</v>
      </c>
      <c r="C9" s="30" t="s">
        <v>0</v>
      </c>
      <c r="D9" s="30" t="s">
        <v>9</v>
      </c>
      <c r="E9" s="30" t="s">
        <v>15</v>
      </c>
      <c r="F9" s="33">
        <v>2</v>
      </c>
      <c r="G9" s="34">
        <f t="shared" si="0"/>
        <v>4000</v>
      </c>
      <c r="H9" s="34"/>
    </row>
    <row r="10" spans="1:8" s="13" customFormat="1" ht="12.75" customHeight="1">
      <c r="A10" s="12"/>
      <c r="B10" s="30" t="s">
        <v>1</v>
      </c>
      <c r="C10" s="30" t="s">
        <v>0</v>
      </c>
      <c r="D10" s="30" t="s">
        <v>9</v>
      </c>
      <c r="E10" s="30" t="s">
        <v>15</v>
      </c>
      <c r="F10" s="33">
        <v>10</v>
      </c>
      <c r="G10" s="34">
        <f t="shared" si="0"/>
        <v>20000</v>
      </c>
      <c r="H10" s="34"/>
    </row>
    <row r="11" spans="1:8" s="13" customFormat="1" ht="12.75" customHeight="1">
      <c r="A11" s="12"/>
      <c r="B11" s="36" t="s">
        <v>115</v>
      </c>
      <c r="C11" s="28" t="s">
        <v>116</v>
      </c>
      <c r="D11" s="30" t="s">
        <v>9</v>
      </c>
      <c r="E11" s="30" t="s">
        <v>15</v>
      </c>
      <c r="F11" s="33">
        <v>10</v>
      </c>
      <c r="G11" s="34">
        <f t="shared" si="0"/>
        <v>20000</v>
      </c>
      <c r="H11" s="34"/>
    </row>
    <row r="12" spans="1:8" s="17" customFormat="1" ht="13.5" customHeight="1">
      <c r="A12" s="16"/>
      <c r="B12" s="30" t="s">
        <v>2</v>
      </c>
      <c r="C12" s="30" t="s">
        <v>3</v>
      </c>
      <c r="D12" s="30" t="s">
        <v>9</v>
      </c>
      <c r="E12" s="30" t="s">
        <v>10</v>
      </c>
      <c r="F12" s="33">
        <v>3</v>
      </c>
      <c r="G12" s="34">
        <f t="shared" si="0"/>
        <v>6000</v>
      </c>
      <c r="H12" s="34"/>
    </row>
    <row r="13" spans="1:8" s="17" customFormat="1" ht="13.5" customHeight="1">
      <c r="A13" s="16"/>
      <c r="B13" s="30" t="s">
        <v>119</v>
      </c>
      <c r="C13" s="30" t="s">
        <v>120</v>
      </c>
      <c r="D13" s="30" t="s">
        <v>9</v>
      </c>
      <c r="E13" s="30" t="s">
        <v>10</v>
      </c>
      <c r="F13" s="33">
        <v>96</v>
      </c>
      <c r="G13" s="34">
        <f t="shared" si="0"/>
        <v>192000</v>
      </c>
      <c r="H13" s="34">
        <v>75633</v>
      </c>
    </row>
    <row r="14" spans="1:8" s="17" customFormat="1" ht="13.5" customHeight="1">
      <c r="A14" s="16"/>
      <c r="B14" s="30" t="s">
        <v>20</v>
      </c>
      <c r="C14" s="30" t="s">
        <v>19</v>
      </c>
      <c r="D14" s="30" t="s">
        <v>11</v>
      </c>
      <c r="E14" s="30" t="s">
        <v>23</v>
      </c>
      <c r="F14" s="33">
        <v>200</v>
      </c>
      <c r="G14" s="34">
        <f t="shared" si="0"/>
        <v>400000</v>
      </c>
      <c r="H14" s="46">
        <v>616445.67</v>
      </c>
    </row>
    <row r="15" spans="1:8" s="17" customFormat="1" ht="13.5" customHeight="1">
      <c r="A15" s="16"/>
      <c r="B15" s="30" t="s">
        <v>21</v>
      </c>
      <c r="C15" s="30" t="s">
        <v>19</v>
      </c>
      <c r="D15" s="30" t="s">
        <v>11</v>
      </c>
      <c r="E15" s="30" t="s">
        <v>23</v>
      </c>
      <c r="F15" s="33">
        <v>500</v>
      </c>
      <c r="G15" s="34">
        <f t="shared" si="0"/>
        <v>1000000</v>
      </c>
      <c r="H15" s="51"/>
    </row>
    <row r="16" spans="1:8" s="17" customFormat="1" ht="13.5" customHeight="1">
      <c r="A16" s="16"/>
      <c r="B16" s="30" t="s">
        <v>22</v>
      </c>
      <c r="C16" s="30" t="s">
        <v>19</v>
      </c>
      <c r="D16" s="30" t="s">
        <v>11</v>
      </c>
      <c r="E16" s="30" t="s">
        <v>23</v>
      </c>
      <c r="F16" s="33">
        <v>699</v>
      </c>
      <c r="G16" s="34">
        <f t="shared" si="0"/>
        <v>1398000</v>
      </c>
      <c r="H16" s="47"/>
    </row>
    <row r="17" spans="1:8" s="17" customFormat="1" ht="13.5" customHeight="1">
      <c r="A17" s="16"/>
      <c r="B17" s="30" t="s">
        <v>25</v>
      </c>
      <c r="C17" s="30" t="s">
        <v>26</v>
      </c>
      <c r="D17" s="30" t="s">
        <v>11</v>
      </c>
      <c r="E17" s="30" t="s">
        <v>28</v>
      </c>
      <c r="F17" s="33">
        <v>1</v>
      </c>
      <c r="G17" s="34">
        <f t="shared" si="0"/>
        <v>2000</v>
      </c>
      <c r="H17" s="34"/>
    </row>
    <row r="18" spans="1:8" s="17" customFormat="1" ht="13.5" customHeight="1">
      <c r="A18" s="16"/>
      <c r="B18" s="30" t="s">
        <v>27</v>
      </c>
      <c r="C18" s="30" t="s">
        <v>26</v>
      </c>
      <c r="D18" s="30" t="s">
        <v>11</v>
      </c>
      <c r="E18" s="30" t="s">
        <v>28</v>
      </c>
      <c r="F18" s="33">
        <f>12+3</f>
        <v>15</v>
      </c>
      <c r="G18" s="34">
        <f t="shared" si="0"/>
        <v>30000</v>
      </c>
      <c r="H18" s="34"/>
    </row>
    <row r="19" spans="1:8" s="17" customFormat="1" ht="13.5" customHeight="1">
      <c r="A19" s="16"/>
      <c r="B19" s="30" t="s">
        <v>34</v>
      </c>
      <c r="C19" s="30" t="s">
        <v>29</v>
      </c>
      <c r="D19" s="30" t="s">
        <v>11</v>
      </c>
      <c r="E19" s="30" t="s">
        <v>17</v>
      </c>
      <c r="F19" s="33">
        <v>6</v>
      </c>
      <c r="G19" s="34">
        <f t="shared" si="0"/>
        <v>12000</v>
      </c>
      <c r="H19" s="34"/>
    </row>
    <row r="20" spans="1:8" s="17" customFormat="1" ht="13.5" customHeight="1">
      <c r="A20" s="16"/>
      <c r="B20" s="30" t="s">
        <v>35</v>
      </c>
      <c r="C20" s="30" t="s">
        <v>29</v>
      </c>
      <c r="D20" s="30" t="s">
        <v>11</v>
      </c>
      <c r="E20" s="30" t="s">
        <v>17</v>
      </c>
      <c r="F20" s="33">
        <v>1</v>
      </c>
      <c r="G20" s="34">
        <f t="shared" si="0"/>
        <v>2000</v>
      </c>
      <c r="H20" s="34"/>
    </row>
    <row r="21" spans="1:8" s="17" customFormat="1" ht="13.5" customHeight="1">
      <c r="A21" s="16"/>
      <c r="B21" s="36" t="s">
        <v>117</v>
      </c>
      <c r="C21" s="28" t="s">
        <v>118</v>
      </c>
      <c r="D21" s="30" t="s">
        <v>11</v>
      </c>
      <c r="E21" s="30" t="s">
        <v>16</v>
      </c>
      <c r="F21" s="33">
        <v>10</v>
      </c>
      <c r="G21" s="34">
        <f t="shared" si="0"/>
        <v>20000</v>
      </c>
      <c r="H21" s="34"/>
    </row>
    <row r="22" spans="1:8" s="17" customFormat="1" ht="13.5" customHeight="1">
      <c r="A22" s="16"/>
      <c r="B22" s="30" t="s">
        <v>36</v>
      </c>
      <c r="C22" s="30" t="s">
        <v>30</v>
      </c>
      <c r="D22" s="30" t="s">
        <v>11</v>
      </c>
      <c r="E22" s="30" t="s">
        <v>28</v>
      </c>
      <c r="F22" s="33">
        <v>5</v>
      </c>
      <c r="G22" s="34">
        <f t="shared" si="0"/>
        <v>10000</v>
      </c>
      <c r="H22" s="34"/>
    </row>
    <row r="23" spans="1:8" s="17" customFormat="1" ht="13.5" customHeight="1">
      <c r="A23" s="16"/>
      <c r="B23" s="30" t="s">
        <v>37</v>
      </c>
      <c r="C23" s="30" t="s">
        <v>30</v>
      </c>
      <c r="D23" s="30" t="s">
        <v>11</v>
      </c>
      <c r="E23" s="30" t="s">
        <v>28</v>
      </c>
      <c r="F23" s="33">
        <v>6</v>
      </c>
      <c r="G23" s="34">
        <f t="shared" si="0"/>
        <v>12000</v>
      </c>
      <c r="H23" s="34"/>
    </row>
    <row r="24" spans="1:8" s="17" customFormat="1" ht="13.5" customHeight="1">
      <c r="A24" s="16"/>
      <c r="B24" s="30" t="s">
        <v>38</v>
      </c>
      <c r="C24" s="30" t="s">
        <v>30</v>
      </c>
      <c r="D24" s="30" t="s">
        <v>11</v>
      </c>
      <c r="E24" s="30" t="s">
        <v>28</v>
      </c>
      <c r="F24" s="33">
        <v>7</v>
      </c>
      <c r="G24" s="34">
        <f t="shared" si="0"/>
        <v>14000</v>
      </c>
      <c r="H24" s="34"/>
    </row>
    <row r="25" spans="1:8" s="17" customFormat="1" ht="13.5" customHeight="1">
      <c r="A25" s="16"/>
      <c r="B25" s="30" t="s">
        <v>39</v>
      </c>
      <c r="C25" s="30" t="s">
        <v>31</v>
      </c>
      <c r="D25" s="30" t="s">
        <v>11</v>
      </c>
      <c r="E25" s="30" t="s">
        <v>16</v>
      </c>
      <c r="F25" s="33">
        <v>1</v>
      </c>
      <c r="G25" s="34">
        <f t="shared" si="0"/>
        <v>2000</v>
      </c>
      <c r="H25" s="34"/>
    </row>
    <row r="26" spans="1:8" s="17" customFormat="1" ht="13.5" customHeight="1">
      <c r="A26" s="16"/>
      <c r="B26" s="30" t="s">
        <v>40</v>
      </c>
      <c r="C26" s="30" t="s">
        <v>32</v>
      </c>
      <c r="D26" s="30" t="s">
        <v>11</v>
      </c>
      <c r="E26" s="30" t="s">
        <v>28</v>
      </c>
      <c r="F26" s="33">
        <v>2</v>
      </c>
      <c r="G26" s="34">
        <f t="shared" si="0"/>
        <v>4000</v>
      </c>
      <c r="H26" s="34"/>
    </row>
    <row r="27" spans="1:8" s="17" customFormat="1" ht="13.5" customHeight="1">
      <c r="A27" s="16"/>
      <c r="B27" s="30" t="s">
        <v>41</v>
      </c>
      <c r="C27" s="30" t="s">
        <v>33</v>
      </c>
      <c r="D27" s="30" t="s">
        <v>11</v>
      </c>
      <c r="E27" s="30" t="s">
        <v>28</v>
      </c>
      <c r="F27" s="33">
        <v>3</v>
      </c>
      <c r="G27" s="34">
        <f t="shared" si="0"/>
        <v>6000</v>
      </c>
      <c r="H27" s="34"/>
    </row>
    <row r="28" spans="1:8" s="17" customFormat="1" ht="13.5" customHeight="1">
      <c r="A28" s="16"/>
      <c r="B28" s="30" t="s">
        <v>122</v>
      </c>
      <c r="C28" s="30" t="s">
        <v>121</v>
      </c>
      <c r="D28" s="30" t="s">
        <v>11</v>
      </c>
      <c r="E28" s="30" t="s">
        <v>17</v>
      </c>
      <c r="F28" s="33">
        <v>106</v>
      </c>
      <c r="G28" s="34">
        <f t="shared" si="0"/>
        <v>212000</v>
      </c>
      <c r="H28" s="34">
        <v>80628.96</v>
      </c>
    </row>
    <row r="29" spans="1:8" s="17" customFormat="1" ht="13.5" customHeight="1">
      <c r="A29" s="16"/>
      <c r="B29" s="30" t="s">
        <v>42</v>
      </c>
      <c r="C29" s="30" t="s">
        <v>4</v>
      </c>
      <c r="D29" s="30" t="s">
        <v>12</v>
      </c>
      <c r="E29" s="30" t="s">
        <v>18</v>
      </c>
      <c r="F29" s="33">
        <v>1</v>
      </c>
      <c r="G29" s="34">
        <f aca="true" t="shared" si="1" ref="G29:H38">F29*2000</f>
        <v>2000</v>
      </c>
      <c r="H29" s="34"/>
    </row>
    <row r="30" spans="1:8" s="17" customFormat="1" ht="13.5" customHeight="1">
      <c r="A30" s="16"/>
      <c r="B30" s="15" t="s">
        <v>45</v>
      </c>
      <c r="C30" s="15" t="s">
        <v>46</v>
      </c>
      <c r="D30" s="15" t="s">
        <v>14</v>
      </c>
      <c r="E30" s="15" t="s">
        <v>14</v>
      </c>
      <c r="F30" s="29">
        <f>4+4</f>
        <v>8</v>
      </c>
      <c r="G30" s="21">
        <f t="shared" si="1"/>
        <v>16000</v>
      </c>
      <c r="H30" s="21"/>
    </row>
    <row r="31" spans="1:8" s="17" customFormat="1" ht="13.5" customHeight="1">
      <c r="A31" s="16"/>
      <c r="B31" s="15" t="s">
        <v>47</v>
      </c>
      <c r="C31" s="15" t="s">
        <v>48</v>
      </c>
      <c r="D31" s="15" t="s">
        <v>14</v>
      </c>
      <c r="E31" s="15" t="s">
        <v>14</v>
      </c>
      <c r="F31" s="29">
        <v>5</v>
      </c>
      <c r="G31" s="21">
        <f t="shared" si="1"/>
        <v>10000</v>
      </c>
      <c r="H31" s="21"/>
    </row>
    <row r="32" spans="1:8" s="17" customFormat="1" ht="13.5" customHeight="1">
      <c r="A32" s="16"/>
      <c r="B32" s="15" t="s">
        <v>49</v>
      </c>
      <c r="C32" s="15" t="s">
        <v>50</v>
      </c>
      <c r="D32" s="15" t="s">
        <v>14</v>
      </c>
      <c r="E32" s="15" t="s">
        <v>14</v>
      </c>
      <c r="F32" s="29">
        <v>5</v>
      </c>
      <c r="G32" s="21">
        <f t="shared" si="1"/>
        <v>10000</v>
      </c>
      <c r="H32" s="21"/>
    </row>
    <row r="33" spans="1:8" s="17" customFormat="1" ht="13.5" customHeight="1">
      <c r="A33" s="16"/>
      <c r="B33" s="15" t="s">
        <v>51</v>
      </c>
      <c r="C33" s="15" t="s">
        <v>52</v>
      </c>
      <c r="D33" s="15" t="s">
        <v>14</v>
      </c>
      <c r="E33" s="15" t="s">
        <v>14</v>
      </c>
      <c r="F33" s="29">
        <f>8+1</f>
        <v>9</v>
      </c>
      <c r="G33" s="21">
        <f t="shared" si="1"/>
        <v>18000</v>
      </c>
      <c r="H33" s="21"/>
    </row>
    <row r="34" spans="1:8" s="17" customFormat="1" ht="13.5" customHeight="1">
      <c r="A34" s="16"/>
      <c r="B34" s="14">
        <v>0</v>
      </c>
      <c r="C34" s="15" t="s">
        <v>24</v>
      </c>
      <c r="D34" s="15" t="s">
        <v>14</v>
      </c>
      <c r="E34" s="15" t="s">
        <v>14</v>
      </c>
      <c r="F34" s="29">
        <v>2</v>
      </c>
      <c r="G34" s="21">
        <f t="shared" si="1"/>
        <v>4000</v>
      </c>
      <c r="H34" s="21"/>
    </row>
    <row r="35" spans="1:8" s="17" customFormat="1" ht="13.5" customHeight="1">
      <c r="A35" s="16"/>
      <c r="B35" s="15" t="s">
        <v>43</v>
      </c>
      <c r="C35" s="15" t="s">
        <v>44</v>
      </c>
      <c r="D35" s="15" t="s">
        <v>14</v>
      </c>
      <c r="E35" s="15" t="s">
        <v>14</v>
      </c>
      <c r="F35" s="29">
        <v>1</v>
      </c>
      <c r="G35" s="21">
        <f t="shared" si="1"/>
        <v>2000</v>
      </c>
      <c r="H35" s="21"/>
    </row>
    <row r="36" spans="1:8" s="17" customFormat="1" ht="13.5" customHeight="1">
      <c r="A36" s="16"/>
      <c r="B36" s="15" t="s">
        <v>53</v>
      </c>
      <c r="C36" s="15" t="s">
        <v>54</v>
      </c>
      <c r="D36" s="15" t="s">
        <v>14</v>
      </c>
      <c r="E36" s="15" t="s">
        <v>14</v>
      </c>
      <c r="F36" s="29">
        <v>1</v>
      </c>
      <c r="G36" s="21">
        <f t="shared" si="1"/>
        <v>2000</v>
      </c>
      <c r="H36" s="21"/>
    </row>
    <row r="37" spans="1:8" s="17" customFormat="1" ht="13.5" customHeight="1">
      <c r="A37" s="16"/>
      <c r="B37" s="15" t="s">
        <v>59</v>
      </c>
      <c r="C37" s="15" t="s">
        <v>60</v>
      </c>
      <c r="D37" s="15" t="s">
        <v>14</v>
      </c>
      <c r="E37" s="15" t="s">
        <v>14</v>
      </c>
      <c r="F37" s="29">
        <v>1</v>
      </c>
      <c r="G37" s="21">
        <f t="shared" si="1"/>
        <v>2000</v>
      </c>
      <c r="H37" s="21"/>
    </row>
    <row r="38" spans="1:8" s="17" customFormat="1" ht="13.5" customHeight="1">
      <c r="A38" s="16"/>
      <c r="B38" s="15" t="s">
        <v>61</v>
      </c>
      <c r="C38" s="15" t="s">
        <v>62</v>
      </c>
      <c r="D38" s="15" t="s">
        <v>14</v>
      </c>
      <c r="E38" s="15" t="s">
        <v>14</v>
      </c>
      <c r="F38" s="29">
        <v>8</v>
      </c>
      <c r="G38" s="21">
        <f t="shared" si="1"/>
        <v>16000</v>
      </c>
      <c r="H38" s="21"/>
    </row>
    <row r="39" spans="1:8" s="17" customFormat="1" ht="13.5" customHeight="1">
      <c r="A39" s="16"/>
      <c r="B39" s="27" t="s">
        <v>66</v>
      </c>
      <c r="C39" s="27" t="s">
        <v>67</v>
      </c>
      <c r="D39" s="15" t="s">
        <v>14</v>
      </c>
      <c r="E39" s="15" t="s">
        <v>14</v>
      </c>
      <c r="F39" s="11">
        <v>2</v>
      </c>
      <c r="G39" s="21">
        <f>F39*1209</f>
        <v>2418</v>
      </c>
      <c r="H39" s="21"/>
    </row>
    <row r="40" spans="1:8" s="17" customFormat="1" ht="13.5" customHeight="1">
      <c r="A40" s="16"/>
      <c r="B40" s="27" t="s">
        <v>68</v>
      </c>
      <c r="C40" s="27" t="s">
        <v>69</v>
      </c>
      <c r="D40" s="15" t="s">
        <v>14</v>
      </c>
      <c r="E40" s="15" t="s">
        <v>14</v>
      </c>
      <c r="F40" s="11">
        <v>1</v>
      </c>
      <c r="G40" s="21">
        <f aca="true" t="shared" si="2" ref="G40:H56">F40*1209</f>
        <v>1209</v>
      </c>
      <c r="H40" s="21"/>
    </row>
    <row r="41" spans="1:8" s="17" customFormat="1" ht="13.5" customHeight="1">
      <c r="A41" s="16"/>
      <c r="B41" s="27" t="s">
        <v>70</v>
      </c>
      <c r="C41" s="27" t="s">
        <v>71</v>
      </c>
      <c r="D41" s="15" t="s">
        <v>12</v>
      </c>
      <c r="E41" s="15" t="s">
        <v>107</v>
      </c>
      <c r="F41" s="11">
        <v>11</v>
      </c>
      <c r="G41" s="21">
        <f t="shared" si="2"/>
        <v>13299</v>
      </c>
      <c r="H41" s="21"/>
    </row>
    <row r="42" spans="1:8" s="17" customFormat="1" ht="13.5" customHeight="1">
      <c r="A42" s="16"/>
      <c r="B42" s="27" t="s">
        <v>72</v>
      </c>
      <c r="C42" s="27" t="s">
        <v>73</v>
      </c>
      <c r="D42" s="15" t="s">
        <v>9</v>
      </c>
      <c r="E42" s="15" t="s">
        <v>10</v>
      </c>
      <c r="F42" s="11">
        <v>9</v>
      </c>
      <c r="G42" s="21">
        <f t="shared" si="2"/>
        <v>10881</v>
      </c>
      <c r="H42" s="21"/>
    </row>
    <row r="43" spans="1:8" s="17" customFormat="1" ht="13.5" customHeight="1">
      <c r="A43" s="16"/>
      <c r="B43" s="27" t="s">
        <v>74</v>
      </c>
      <c r="C43" s="27" t="s">
        <v>75</v>
      </c>
      <c r="D43" s="15" t="s">
        <v>9</v>
      </c>
      <c r="E43" s="15" t="s">
        <v>10</v>
      </c>
      <c r="F43" s="11">
        <v>1</v>
      </c>
      <c r="G43" s="21">
        <f t="shared" si="2"/>
        <v>1209</v>
      </c>
      <c r="H43" s="21"/>
    </row>
    <row r="44" spans="1:8" s="17" customFormat="1" ht="13.5" customHeight="1">
      <c r="A44" s="16"/>
      <c r="B44" s="27" t="s">
        <v>76</v>
      </c>
      <c r="C44" s="27" t="s">
        <v>77</v>
      </c>
      <c r="D44" s="15" t="s">
        <v>14</v>
      </c>
      <c r="E44" s="15" t="s">
        <v>14</v>
      </c>
      <c r="F44" s="11">
        <v>5</v>
      </c>
      <c r="G44" s="21">
        <f t="shared" si="2"/>
        <v>6045</v>
      </c>
      <c r="H44" s="21"/>
    </row>
    <row r="45" spans="1:8" s="17" customFormat="1" ht="13.5" customHeight="1">
      <c r="A45" s="16"/>
      <c r="B45" s="35" t="s">
        <v>78</v>
      </c>
      <c r="C45" s="35" t="s">
        <v>79</v>
      </c>
      <c r="D45" s="15" t="s">
        <v>12</v>
      </c>
      <c r="E45" s="15" t="s">
        <v>106</v>
      </c>
      <c r="F45" s="11">
        <v>10</v>
      </c>
      <c r="G45" s="21">
        <f t="shared" si="2"/>
        <v>12090</v>
      </c>
      <c r="H45" s="21"/>
    </row>
    <row r="46" spans="1:8" s="17" customFormat="1" ht="13.5" customHeight="1">
      <c r="A46" s="16"/>
      <c r="B46" s="27" t="s">
        <v>80</v>
      </c>
      <c r="C46" s="27" t="s">
        <v>81</v>
      </c>
      <c r="D46" s="15" t="s">
        <v>9</v>
      </c>
      <c r="E46" s="15" t="s">
        <v>15</v>
      </c>
      <c r="F46" s="11">
        <v>37</v>
      </c>
      <c r="G46" s="21">
        <f t="shared" si="2"/>
        <v>44733</v>
      </c>
      <c r="H46" s="21"/>
    </row>
    <row r="47" spans="1:8" s="17" customFormat="1" ht="13.5" customHeight="1">
      <c r="A47" s="16"/>
      <c r="B47" s="27" t="s">
        <v>82</v>
      </c>
      <c r="C47" s="27" t="s">
        <v>83</v>
      </c>
      <c r="D47" s="15" t="s">
        <v>9</v>
      </c>
      <c r="E47" s="15" t="s">
        <v>15</v>
      </c>
      <c r="F47" s="11">
        <v>8</v>
      </c>
      <c r="G47" s="21">
        <f t="shared" si="2"/>
        <v>9672</v>
      </c>
      <c r="H47" s="21"/>
    </row>
    <row r="48" spans="1:8" s="17" customFormat="1" ht="13.5" customHeight="1">
      <c r="A48" s="16"/>
      <c r="B48" s="27" t="s">
        <v>84</v>
      </c>
      <c r="C48" s="27" t="s">
        <v>85</v>
      </c>
      <c r="D48" s="15" t="s">
        <v>9</v>
      </c>
      <c r="E48" s="15" t="s">
        <v>15</v>
      </c>
      <c r="F48" s="11">
        <v>1</v>
      </c>
      <c r="G48" s="21">
        <f t="shared" si="2"/>
        <v>1209</v>
      </c>
      <c r="H48" s="21"/>
    </row>
    <row r="49" spans="1:8" s="17" customFormat="1" ht="13.5" customHeight="1">
      <c r="A49" s="16"/>
      <c r="B49" s="27" t="s">
        <v>86</v>
      </c>
      <c r="C49" s="27" t="s">
        <v>87</v>
      </c>
      <c r="D49" s="15" t="s">
        <v>9</v>
      </c>
      <c r="E49" s="15" t="s">
        <v>15</v>
      </c>
      <c r="F49" s="11">
        <v>3</v>
      </c>
      <c r="G49" s="21">
        <f t="shared" si="2"/>
        <v>3627</v>
      </c>
      <c r="H49" s="21"/>
    </row>
    <row r="50" spans="1:8" s="17" customFormat="1" ht="13.5" customHeight="1">
      <c r="A50" s="16"/>
      <c r="B50" s="27" t="s">
        <v>88</v>
      </c>
      <c r="C50" s="27" t="s">
        <v>89</v>
      </c>
      <c r="D50" s="15" t="s">
        <v>14</v>
      </c>
      <c r="E50" s="15" t="s">
        <v>14</v>
      </c>
      <c r="F50" s="11">
        <v>1</v>
      </c>
      <c r="G50" s="21">
        <f t="shared" si="2"/>
        <v>1209</v>
      </c>
      <c r="H50" s="21"/>
    </row>
    <row r="51" spans="1:8" s="17" customFormat="1" ht="13.5" customHeight="1">
      <c r="A51" s="16"/>
      <c r="B51" s="27" t="s">
        <v>90</v>
      </c>
      <c r="C51" s="27" t="s">
        <v>91</v>
      </c>
      <c r="D51" s="15" t="s">
        <v>9</v>
      </c>
      <c r="E51" s="15" t="s">
        <v>10</v>
      </c>
      <c r="F51" s="11">
        <v>20</v>
      </c>
      <c r="G51" s="21">
        <f t="shared" si="2"/>
        <v>24180</v>
      </c>
      <c r="H51" s="21">
        <v>42326.6</v>
      </c>
    </row>
    <row r="52" spans="1:8" s="17" customFormat="1" ht="13.5" customHeight="1">
      <c r="A52" s="16"/>
      <c r="B52" s="27" t="s">
        <v>92</v>
      </c>
      <c r="C52" s="27" t="s">
        <v>93</v>
      </c>
      <c r="D52" s="15" t="s">
        <v>9</v>
      </c>
      <c r="E52" s="15" t="s">
        <v>10</v>
      </c>
      <c r="F52" s="11">
        <v>15</v>
      </c>
      <c r="G52" s="21">
        <f t="shared" si="2"/>
        <v>18135</v>
      </c>
      <c r="H52" s="21">
        <v>40244.95</v>
      </c>
    </row>
    <row r="53" spans="1:8" s="17" customFormat="1" ht="13.5" customHeight="1">
      <c r="A53" s="16"/>
      <c r="B53" s="27" t="s">
        <v>94</v>
      </c>
      <c r="C53" s="27" t="s">
        <v>95</v>
      </c>
      <c r="D53" s="15" t="s">
        <v>14</v>
      </c>
      <c r="E53" s="15" t="s">
        <v>14</v>
      </c>
      <c r="F53" s="11">
        <v>1</v>
      </c>
      <c r="G53" s="21">
        <f t="shared" si="2"/>
        <v>1209</v>
      </c>
      <c r="H53" s="21"/>
    </row>
    <row r="54" spans="1:8" s="17" customFormat="1" ht="13.5" customHeight="1">
      <c r="A54" s="16"/>
      <c r="B54" s="27" t="s">
        <v>96</v>
      </c>
      <c r="C54" s="27" t="s">
        <v>97</v>
      </c>
      <c r="D54" s="15" t="s">
        <v>14</v>
      </c>
      <c r="E54" s="15" t="s">
        <v>14</v>
      </c>
      <c r="F54" s="11">
        <v>1</v>
      </c>
      <c r="G54" s="21">
        <f t="shared" si="2"/>
        <v>1209</v>
      </c>
      <c r="H54" s="21"/>
    </row>
    <row r="55" spans="1:8" s="17" customFormat="1" ht="13.5" customHeight="1">
      <c r="A55" s="16"/>
      <c r="B55" s="27" t="s">
        <v>98</v>
      </c>
      <c r="C55" s="27" t="s">
        <v>99</v>
      </c>
      <c r="D55" s="15" t="s">
        <v>14</v>
      </c>
      <c r="E55" s="15" t="s">
        <v>14</v>
      </c>
      <c r="F55" s="11">
        <v>1</v>
      </c>
      <c r="G55" s="21">
        <f t="shared" si="2"/>
        <v>1209</v>
      </c>
      <c r="H55" s="21"/>
    </row>
    <row r="56" spans="1:8" s="17" customFormat="1" ht="13.5" customHeight="1">
      <c r="A56" s="16"/>
      <c r="B56" s="28" t="s">
        <v>113</v>
      </c>
      <c r="C56" s="31" t="s">
        <v>108</v>
      </c>
      <c r="D56" s="15" t="s">
        <v>14</v>
      </c>
      <c r="E56" s="15" t="s">
        <v>100</v>
      </c>
      <c r="F56" s="10">
        <v>5</v>
      </c>
      <c r="G56" s="21">
        <f t="shared" si="2"/>
        <v>6045</v>
      </c>
      <c r="H56" s="21"/>
    </row>
    <row r="57" spans="1:8" s="17" customFormat="1" ht="13.5" customHeight="1">
      <c r="A57" s="16"/>
      <c r="B57" s="15" t="s">
        <v>57</v>
      </c>
      <c r="C57" s="15" t="s">
        <v>58</v>
      </c>
      <c r="D57" s="15" t="s">
        <v>14</v>
      </c>
      <c r="E57" s="15" t="s">
        <v>14</v>
      </c>
      <c r="F57" s="29">
        <v>6</v>
      </c>
      <c r="G57" s="21">
        <f>F57*2000</f>
        <v>12000</v>
      </c>
      <c r="H57" s="21"/>
    </row>
    <row r="58" spans="1:8" s="17" customFormat="1" ht="13.5" customHeight="1">
      <c r="A58" s="16"/>
      <c r="B58" s="28" t="s">
        <v>114</v>
      </c>
      <c r="C58" s="28" t="s">
        <v>109</v>
      </c>
      <c r="D58" s="15" t="s">
        <v>14</v>
      </c>
      <c r="E58" s="15" t="s">
        <v>105</v>
      </c>
      <c r="F58" s="10">
        <v>15</v>
      </c>
      <c r="G58" s="21">
        <f>F58*1209</f>
        <v>18135</v>
      </c>
      <c r="H58" s="21"/>
    </row>
    <row r="59" spans="1:8" s="17" customFormat="1" ht="13.5" customHeight="1">
      <c r="A59" s="16"/>
      <c r="B59" s="31" t="s">
        <v>102</v>
      </c>
      <c r="C59" s="31" t="s">
        <v>108</v>
      </c>
      <c r="D59" s="15" t="s">
        <v>14</v>
      </c>
      <c r="E59" s="15" t="s">
        <v>100</v>
      </c>
      <c r="F59" s="32">
        <v>5</v>
      </c>
      <c r="G59" s="21">
        <f aca="true" t="shared" si="3" ref="G59:H61">F59*1209</f>
        <v>6045</v>
      </c>
      <c r="H59" s="21"/>
    </row>
    <row r="60" spans="1:8" s="17" customFormat="1" ht="13.5" customHeight="1">
      <c r="A60" s="16"/>
      <c r="B60" s="28" t="s">
        <v>103</v>
      </c>
      <c r="C60" s="28" t="s">
        <v>101</v>
      </c>
      <c r="D60" s="15" t="s">
        <v>12</v>
      </c>
      <c r="E60" s="15" t="s">
        <v>107</v>
      </c>
      <c r="F60" s="10">
        <v>24</v>
      </c>
      <c r="G60" s="21">
        <f t="shared" si="3"/>
        <v>29016</v>
      </c>
      <c r="H60" s="21"/>
    </row>
    <row r="61" spans="1:8" s="17" customFormat="1" ht="13.5" customHeight="1">
      <c r="A61" s="16"/>
      <c r="B61" s="28" t="s">
        <v>104</v>
      </c>
      <c r="C61" s="28" t="s">
        <v>109</v>
      </c>
      <c r="D61" s="15" t="s">
        <v>14</v>
      </c>
      <c r="E61" s="15" t="s">
        <v>105</v>
      </c>
      <c r="F61" s="10">
        <v>1</v>
      </c>
      <c r="G61" s="21">
        <f t="shared" si="3"/>
        <v>1209</v>
      </c>
      <c r="H61" s="21"/>
    </row>
    <row r="62" spans="1:8" s="17" customFormat="1" ht="13.5" customHeight="1">
      <c r="A62" s="16"/>
      <c r="B62" s="15" t="s">
        <v>55</v>
      </c>
      <c r="C62" s="15" t="s">
        <v>56</v>
      </c>
      <c r="D62" s="15" t="s">
        <v>14</v>
      </c>
      <c r="E62" s="15" t="s">
        <v>14</v>
      </c>
      <c r="F62" s="29">
        <v>2</v>
      </c>
      <c r="G62" s="21">
        <f>F62*2000</f>
        <v>4000</v>
      </c>
      <c r="H62" s="21"/>
    </row>
    <row r="63" spans="1:8" s="17" customFormat="1" ht="13.5" customHeight="1">
      <c r="A63" s="16"/>
      <c r="B63" s="45" t="s">
        <v>125</v>
      </c>
      <c r="C63" s="45"/>
      <c r="D63" s="45"/>
      <c r="E63" s="45"/>
      <c r="F63" s="37">
        <f>SUM(F6:F62)</f>
        <v>2610</v>
      </c>
      <c r="G63" s="38">
        <f>SUM(G6:G62)</f>
        <v>5079993</v>
      </c>
      <c r="H63" s="38">
        <f>SUM(H6:H62)</f>
        <v>1097860.51</v>
      </c>
    </row>
    <row r="64" spans="1:8" s="13" customFormat="1" ht="13.5" customHeight="1">
      <c r="A64" s="12"/>
      <c r="B64" s="39"/>
      <c r="C64" s="40"/>
      <c r="D64" s="41"/>
      <c r="E64" s="26" t="s">
        <v>110</v>
      </c>
      <c r="F64" s="24">
        <f>F63</f>
        <v>2610</v>
      </c>
      <c r="G64" s="52">
        <f>G63+H63</f>
        <v>6177853.51</v>
      </c>
      <c r="H64" s="53"/>
    </row>
    <row r="65" spans="1:8" s="13" customFormat="1" ht="25.5" customHeight="1">
      <c r="A65" s="12"/>
      <c r="B65" s="42"/>
      <c r="C65" s="42"/>
      <c r="D65" s="18"/>
      <c r="E65" s="19"/>
      <c r="F65" s="25" t="s">
        <v>111</v>
      </c>
      <c r="G65" s="52" t="s">
        <v>112</v>
      </c>
      <c r="H65" s="53"/>
    </row>
    <row r="66" spans="1:7" s="13" customFormat="1" ht="6.75" customHeight="1">
      <c r="A66" s="12"/>
      <c r="B66" s="12"/>
      <c r="C66" s="12"/>
      <c r="D66" s="12"/>
      <c r="E66" s="12"/>
      <c r="F66" s="12"/>
      <c r="G66" s="20"/>
    </row>
    <row r="67" spans="6:7" s="3" customFormat="1" ht="12">
      <c r="F67" s="8"/>
      <c r="G67" s="9"/>
    </row>
  </sheetData>
  <sheetProtection/>
  <mergeCells count="11">
    <mergeCell ref="H7:H8"/>
    <mergeCell ref="G4:H4"/>
    <mergeCell ref="B5:H5"/>
    <mergeCell ref="H14:H16"/>
    <mergeCell ref="G64:H64"/>
    <mergeCell ref="G65:H65"/>
    <mergeCell ref="B1:C1"/>
    <mergeCell ref="B2:G2"/>
    <mergeCell ref="B63:E63"/>
    <mergeCell ref="B64:D64"/>
    <mergeCell ref="B65:C65"/>
  </mergeCells>
  <printOptions/>
  <pageMargins left="0.17" right="0.17" top="0.34" bottom="0.41" header="0.28" footer="0.17"/>
  <pageSetup horizontalDpi="600" verticalDpi="600" orientation="portrait" paperSize="9" scale="89" r:id="rId2"/>
  <headerFooter alignWithMargins="0">
    <oddFooter xml:space="preserve">&amp;L&amp;C&amp;R&amp;"Arial"&amp;8 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Pegram</dc:creator>
  <cp:keywords/>
  <dc:description/>
  <cp:lastModifiedBy>AW Pegram</cp:lastModifiedBy>
  <cp:lastPrinted>2022-07-03T16:21:19Z</cp:lastPrinted>
  <dcterms:created xsi:type="dcterms:W3CDTF">2017-07-17T08:04:47Z</dcterms:created>
  <dcterms:modified xsi:type="dcterms:W3CDTF">2022-07-03T16:21:26Z</dcterms:modified>
  <cp:category/>
  <cp:version/>
  <cp:contentType/>
  <cp:contentStatus/>
</cp:coreProperties>
</file>