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SDG" sheetId="1" r:id="rId1"/>
  </sheets>
  <definedNames>
    <definedName name="_xlnm.Print_Area" localSheetId="0">'HSDG'!$A$1:$H$122</definedName>
    <definedName name="_xlnm.Print_Titles" localSheetId="0">'HSDG'!$1:$1</definedName>
  </definedNames>
  <calcPr fullCalcOnLoad="1"/>
</workbook>
</file>

<file path=xl/sharedStrings.xml><?xml version="1.0" encoding="utf-8"?>
<sst xmlns="http://schemas.openxmlformats.org/spreadsheetml/2006/main" count="465" uniqueCount="283">
  <si>
    <t>A01010023/1</t>
  </si>
  <si>
    <t>Kamiesberg Spoegrivier Namdev 100</t>
  </si>
  <si>
    <t>A01010024/1</t>
  </si>
  <si>
    <t>Kamiesberg Soebatsfontein Namdev 20</t>
  </si>
  <si>
    <t>A01010025/1</t>
  </si>
  <si>
    <t>Richtersveld Kuboes Namdev 48</t>
  </si>
  <si>
    <t>A01010028/1</t>
  </si>
  <si>
    <t>Khai Ma Witbank Namdev 16</t>
  </si>
  <si>
    <t>A97100001/1</t>
  </si>
  <si>
    <t>Nama Khoi Steinkopf 200 BULK</t>
  </si>
  <si>
    <t>Project No.</t>
  </si>
  <si>
    <t xml:space="preserve">Project Name </t>
  </si>
  <si>
    <t>Municipality</t>
  </si>
  <si>
    <t>Town</t>
  </si>
  <si>
    <t>Pre-1994 properties (EEDBS)</t>
  </si>
  <si>
    <t>Richtersveld</t>
  </si>
  <si>
    <t>Nama Khoi</t>
  </si>
  <si>
    <t>Various</t>
  </si>
  <si>
    <t>Kuboes</t>
  </si>
  <si>
    <t>Khai Ma</t>
  </si>
  <si>
    <t>A08040024/1</t>
  </si>
  <si>
    <t>Namakwa District Individuals</t>
  </si>
  <si>
    <t>A97120009/1</t>
  </si>
  <si>
    <t>A97120009/2</t>
  </si>
  <si>
    <t>A97120009/3</t>
  </si>
  <si>
    <t>A97120009/4</t>
  </si>
  <si>
    <t>A97120009/5</t>
  </si>
  <si>
    <t>A97120009/6</t>
  </si>
  <si>
    <t>Namaqualand District Council 200</t>
  </si>
  <si>
    <t>A08040031/1</t>
  </si>
  <si>
    <t>Namakwaland 16 Days Of Activism Campaign</t>
  </si>
  <si>
    <t>A09120002/1</t>
  </si>
  <si>
    <t>Namakwa Military Veterans 10 - IWV</t>
  </si>
  <si>
    <t>A13040002/1</t>
  </si>
  <si>
    <t>Namakwa Distirct Individuals 2013/2014</t>
  </si>
  <si>
    <t>A03090037/1</t>
  </si>
  <si>
    <t>Khai Ma 150 Witbank 17</t>
  </si>
  <si>
    <t>A14080001/1</t>
  </si>
  <si>
    <t>Nama Khoi Okiep 190</t>
  </si>
  <si>
    <t>A14110002/1</t>
  </si>
  <si>
    <t>Namakwa Mandela Day 2014/2015</t>
  </si>
  <si>
    <t>A14120006/1</t>
  </si>
  <si>
    <t>Namakwa 16 Days Of Activism 2014/2015</t>
  </si>
  <si>
    <t>A15070001/1</t>
  </si>
  <si>
    <t>Khai Ma Pella 38</t>
  </si>
  <si>
    <t>A16010010/1</t>
  </si>
  <si>
    <t>Namakwa Individuals 2016/2017</t>
  </si>
  <si>
    <t>A16010011/1</t>
  </si>
  <si>
    <t>Richtersveld Kuboes 26</t>
  </si>
  <si>
    <t>A16010012/1</t>
  </si>
  <si>
    <t>Richtersveld Lekkersing 36</t>
  </si>
  <si>
    <t>A16010013/1</t>
  </si>
  <si>
    <t>Richtersveld Eksteenfontein 33</t>
  </si>
  <si>
    <t>A18040001/1</t>
  </si>
  <si>
    <t>Namakwa District Individuals 2018/19</t>
  </si>
  <si>
    <t>Poffadder</t>
  </si>
  <si>
    <t>Individuals</t>
  </si>
  <si>
    <t>A20080009</t>
  </si>
  <si>
    <t>Kheis</t>
  </si>
  <si>
    <t>Okiep</t>
  </si>
  <si>
    <t>Pella</t>
  </si>
  <si>
    <t>Lekkersing</t>
  </si>
  <si>
    <t>Eksteenfontein</t>
  </si>
  <si>
    <t>A18120005</t>
  </si>
  <si>
    <t>Okiep Infills</t>
  </si>
  <si>
    <t>GRAND TOTALS</t>
  </si>
  <si>
    <t>No. of Title Deeds 22/23</t>
  </si>
  <si>
    <t>Budget
22/23</t>
  </si>
  <si>
    <t>A21080011</t>
  </si>
  <si>
    <t>Individuals - All Namakwa</t>
  </si>
  <si>
    <t>A06110003/2</t>
  </si>
  <si>
    <t>A10100005/1</t>
  </si>
  <si>
    <t>Hantam Loeriesfontein 307</t>
  </si>
  <si>
    <t>Khai Ma Pofadder 100</t>
  </si>
  <si>
    <t>A08080004/1</t>
  </si>
  <si>
    <t>A00050001/1</t>
  </si>
  <si>
    <t>A13050001/1</t>
  </si>
  <si>
    <t>A01010010/1</t>
  </si>
  <si>
    <t>A01010016/1</t>
  </si>
  <si>
    <t>A01010026/1</t>
  </si>
  <si>
    <t>A01010022/1</t>
  </si>
  <si>
    <t>A08040049/1</t>
  </si>
  <si>
    <t>A08090004/1</t>
  </si>
  <si>
    <t>A11030006/1</t>
  </si>
  <si>
    <t>A13110001/1</t>
  </si>
  <si>
    <t>A99010003/1</t>
  </si>
  <si>
    <t>A01010020/1</t>
  </si>
  <si>
    <t>A03090034/1</t>
  </si>
  <si>
    <t>A03090035/1</t>
  </si>
  <si>
    <t>A03090036/1</t>
  </si>
  <si>
    <t>A08080001/1</t>
  </si>
  <si>
    <t>A08080006/1</t>
  </si>
  <si>
    <t>A10040003/1</t>
  </si>
  <si>
    <t>A98070001/1</t>
  </si>
  <si>
    <t>A01010005/1</t>
  </si>
  <si>
    <t>A01010007/1</t>
  </si>
  <si>
    <t>A01010008/1</t>
  </si>
  <si>
    <t>A01010009/1</t>
  </si>
  <si>
    <t>A01010018/1</t>
  </si>
  <si>
    <t>A01010013/1</t>
  </si>
  <si>
    <t>A01010015/1</t>
  </si>
  <si>
    <t>A01010030/1</t>
  </si>
  <si>
    <t>A01010045/1</t>
  </si>
  <si>
    <t>A03070004/1</t>
  </si>
  <si>
    <t>A03090007/1</t>
  </si>
  <si>
    <t>A03090014/1</t>
  </si>
  <si>
    <t>A03090015/1</t>
  </si>
  <si>
    <t>A03090016/1</t>
  </si>
  <si>
    <t>A03090017/1</t>
  </si>
  <si>
    <t>A03090018/1</t>
  </si>
  <si>
    <t>A03090020/1</t>
  </si>
  <si>
    <t>A03090021/1</t>
  </si>
  <si>
    <t>A03090022/1</t>
  </si>
  <si>
    <t>A05120001/1</t>
  </si>
  <si>
    <t>A08020006/1</t>
  </si>
  <si>
    <t>A08040018/1</t>
  </si>
  <si>
    <t>A08080002/1</t>
  </si>
  <si>
    <t>A08080003/1</t>
  </si>
  <si>
    <t>A10100002/1</t>
  </si>
  <si>
    <t>A10100003/1</t>
  </si>
  <si>
    <t>A11030001/1</t>
  </si>
  <si>
    <t>A11030003/1</t>
  </si>
  <si>
    <t>A11050005/1</t>
  </si>
  <si>
    <t>A11050005/2</t>
  </si>
  <si>
    <t>A11060002/1</t>
  </si>
  <si>
    <t>A11070007/1</t>
  </si>
  <si>
    <t>A11070008/1</t>
  </si>
  <si>
    <t>A11090010/1</t>
  </si>
  <si>
    <t>A11100002/1</t>
  </si>
  <si>
    <t>A11100003/1</t>
  </si>
  <si>
    <t>A11100006/1</t>
  </si>
  <si>
    <t>A11100007/1</t>
  </si>
  <si>
    <t>A95010008/1</t>
  </si>
  <si>
    <t>A01010017/1</t>
  </si>
  <si>
    <t>A01010019/1</t>
  </si>
  <si>
    <t>A01010021/1</t>
  </si>
  <si>
    <t>A01010011/1</t>
  </si>
  <si>
    <t>A01010012/1</t>
  </si>
  <si>
    <t>A01010014/1</t>
  </si>
  <si>
    <t>A01010027/1</t>
  </si>
  <si>
    <t>A01010029/1</t>
  </si>
  <si>
    <t>A01010031/1</t>
  </si>
  <si>
    <t>A02040004/1</t>
  </si>
  <si>
    <t>A10080001/1</t>
  </si>
  <si>
    <t>A98030003/1</t>
  </si>
  <si>
    <t>A98120007/1</t>
  </si>
  <si>
    <t>A99040001/1</t>
  </si>
  <si>
    <t>A99040002/1</t>
  </si>
  <si>
    <t>A99040003/1</t>
  </si>
  <si>
    <t>A99040004/1</t>
  </si>
  <si>
    <t>A00120001/1</t>
  </si>
  <si>
    <t>A08020009/1</t>
  </si>
  <si>
    <t>A08070002/1</t>
  </si>
  <si>
    <t>A11030005/1</t>
  </si>
  <si>
    <t>A98120004/1</t>
  </si>
  <si>
    <t>A98120006/1</t>
  </si>
  <si>
    <t>A99090002/1</t>
  </si>
  <si>
    <t>Karoo Hoogland Fraserburg 21 PHP</t>
  </si>
  <si>
    <t>Karoo Hoogland Wiliston 100</t>
  </si>
  <si>
    <t>Richtersveld Eksteenfontein Namdev 52</t>
  </si>
  <si>
    <t>Richtersveld Lekkersing Namdev 40</t>
  </si>
  <si>
    <t>Richtersveld Port Nolloth Namdev 126</t>
  </si>
  <si>
    <t>Richtersveld Sanddrift Namdev 31</t>
  </si>
  <si>
    <t>Richtersveld Port Nolloth Lydia Links Park  100</t>
  </si>
  <si>
    <t>Richtersveld Port Nolloth Sizamile Infill Area 100</t>
  </si>
  <si>
    <t>Richtersveld Sanddrift 10</t>
  </si>
  <si>
    <t>Richtersveld Sandrift 50</t>
  </si>
  <si>
    <t>Richtersveld Port Nolloth Sizamile New Way 383</t>
  </si>
  <si>
    <t>Khai Ma Pella Namdev 30</t>
  </si>
  <si>
    <t>Khai Ma 150 Pella 50 PHP</t>
  </si>
  <si>
    <t>Khai Ma 150 Pofadder 50 PHP</t>
  </si>
  <si>
    <t>Khai Ma 150 Onseepkans 30 PHP</t>
  </si>
  <si>
    <t>Khai Ma Pella 100</t>
  </si>
  <si>
    <t>Khai Ma Onseepkans 184</t>
  </si>
  <si>
    <t>Khai Ma Onseepkans And Pella Farm Housing 12</t>
  </si>
  <si>
    <t>Khai Ma Pofadder 89</t>
  </si>
  <si>
    <t>Nama Khoi Bulletrap Namdev 30</t>
  </si>
  <si>
    <t>Nama Khoi Springbok Bergsig Namdev 33</t>
  </si>
  <si>
    <t>Nama Khoi Buffelsrivier Namdev 20</t>
  </si>
  <si>
    <t>Nama Khoi Concordia Namdev 134</t>
  </si>
  <si>
    <t>Nama Khoi O'Kiep Namdev 197</t>
  </si>
  <si>
    <t>Nama Khoi Komaggas Namdev 26</t>
  </si>
  <si>
    <t>Nama Khoi Springbok Matjieskloof Namdev 40</t>
  </si>
  <si>
    <t>Nama Khoi Skietbank Namdev 50</t>
  </si>
  <si>
    <t>Nama Khoi Vioolsdrift Namdev 26</t>
  </si>
  <si>
    <t>Nama Khoi 250 Kommagas 15 PHP</t>
  </si>
  <si>
    <t>Nama Khoi 250 Buffelsrivier 15 PHP</t>
  </si>
  <si>
    <t>Nama Khoi 250 Carolusberg 15 PHP</t>
  </si>
  <si>
    <t>Nama Khoi 250 Rooiwinkel 10 PHP</t>
  </si>
  <si>
    <t>Nama Khoi 250 Bergsig 30 PHP</t>
  </si>
  <si>
    <t>Nama Khoi 250 Matjieskloof 25</t>
  </si>
  <si>
    <t>Nama Khoi 250 Nababeep 30 PHP</t>
  </si>
  <si>
    <t>Nama Khoi 250 Fonteintjie 10</t>
  </si>
  <si>
    <t>Nama Khoi 250 Kouroep 10 PHP</t>
  </si>
  <si>
    <t>Nama Khoi 250 Steinkopf 46 PHP</t>
  </si>
  <si>
    <t>Nama Khoi Kommagas 10</t>
  </si>
  <si>
    <t>Nama Khoi Nababeep 50</t>
  </si>
  <si>
    <t>Nama Khoi Steinkopf 100</t>
  </si>
  <si>
    <t>Nama Khoi Concordia 100</t>
  </si>
  <si>
    <t>Nama Khoi Bergsig 7de Laan 182</t>
  </si>
  <si>
    <t>Nama Khoi Matjieskloof 100 IRDP Housing Project</t>
  </si>
  <si>
    <t>Nama Khoi Okiep 110 IRDP Housing Project</t>
  </si>
  <si>
    <t>Nama Khoi Vioolsdrift 11</t>
  </si>
  <si>
    <t>Nama Khoi Bulletrap 5</t>
  </si>
  <si>
    <t>Nama Khoi Matjieskloof 100</t>
  </si>
  <si>
    <t>Nama Khoi Nababeep 20</t>
  </si>
  <si>
    <t>Nama Khoi Buffelsrivier 9</t>
  </si>
  <si>
    <t>Nama Khoi Komaggas 26</t>
  </si>
  <si>
    <t>Nama Khoi Okiep 50</t>
  </si>
  <si>
    <t>Nama Khoi Fonteintjie 15</t>
  </si>
  <si>
    <t>Nama Khoi Kouroep 5</t>
  </si>
  <si>
    <t>Nama Khoi Carolusberg 10</t>
  </si>
  <si>
    <t>Nama Khoi Rooiwinkel 5</t>
  </si>
  <si>
    <t>Nama Khoi Springbok Bergsig 305</t>
  </si>
  <si>
    <t>Kamiesberg Nourivier Namdev 50</t>
  </si>
  <si>
    <t>Kamiesberg Rooifontein Namdev 10</t>
  </si>
  <si>
    <t>Kamiesberg Kammieskroon Namdev 30</t>
  </si>
  <si>
    <t>Kamiesberg Kharkams Namdev 40</t>
  </si>
  <si>
    <t>Kamiesberg Klipfontein Namdev 20</t>
  </si>
  <si>
    <t>Kamiesberg Kammasies Namdev 20</t>
  </si>
  <si>
    <t>Kamiesberg Lepelsfontein Namdev 15</t>
  </si>
  <si>
    <t>Kamiesberg Garies Namdev 40</t>
  </si>
  <si>
    <t>Kamiesberg Tweerivier New Way 47</t>
  </si>
  <si>
    <t>Kamiesberg Klipfontein 120</t>
  </si>
  <si>
    <t>Kamiesberg Leliefontein New Way 170</t>
  </si>
  <si>
    <t>Kamiesberg Hondeklipbaai 107 BULK</t>
  </si>
  <si>
    <t>Kamiesberg Rooifontein New Way 70</t>
  </si>
  <si>
    <t>Kamiesberg Kharkams New Way 200</t>
  </si>
  <si>
    <t>Kamiesberg Kammasies New Way 40</t>
  </si>
  <si>
    <t>Kamiesberg Kheis New Way 40</t>
  </si>
  <si>
    <t>Hantam Niewoudtville Volstruiskamp 100 PHP</t>
  </si>
  <si>
    <t>Hantam Brandvlei 110</t>
  </si>
  <si>
    <t>Hantam Planning and Surveying of 376</t>
  </si>
  <si>
    <t>Hantam Calvinia 55 Emergency Housing</t>
  </si>
  <si>
    <t>Hantam Brandvlei 60</t>
  </si>
  <si>
    <t>Hantam Brandvlei 15 PHP</t>
  </si>
  <si>
    <t>Hantam Brandvlei 30 PHP</t>
  </si>
  <si>
    <t>Hantam Loeriesfontein 30 PHP</t>
  </si>
  <si>
    <t>NORTHERN CAPE: TITLE DEEDS PROJECT LIST 2022/2023</t>
  </si>
  <si>
    <t xml:space="preserve">NAMAKWA DISTRICT </t>
  </si>
  <si>
    <t>Kamiesberg</t>
  </si>
  <si>
    <t>Hantam</t>
  </si>
  <si>
    <t xml:space="preserve">Nama Khoi </t>
  </si>
  <si>
    <t xml:space="preserve">K/Hoogland </t>
  </si>
  <si>
    <t xml:space="preserve">Khai Ma </t>
  </si>
  <si>
    <t>Fonteintjie</t>
  </si>
  <si>
    <t>Kouroep</t>
  </si>
  <si>
    <t>Carolusberg</t>
  </si>
  <si>
    <t>Klipfontein</t>
  </si>
  <si>
    <t>Brandvlei</t>
  </si>
  <si>
    <t>Loeriesfontein</t>
  </si>
  <si>
    <t>Niewoudtville</t>
  </si>
  <si>
    <t>Calvinia</t>
  </si>
  <si>
    <t>Fraserburg</t>
  </si>
  <si>
    <t>Sanddrift</t>
  </si>
  <si>
    <t>Wiliston</t>
  </si>
  <si>
    <t>Witbank</t>
  </si>
  <si>
    <t>Pofadder</t>
  </si>
  <si>
    <t>Onseepkans</t>
  </si>
  <si>
    <t>Port Nolloth</t>
  </si>
  <si>
    <t>Bulletrap</t>
  </si>
  <si>
    <t>Buffelsrivier</t>
  </si>
  <si>
    <t>Springbok</t>
  </si>
  <si>
    <t>Concordia</t>
  </si>
  <si>
    <t>Komaggas</t>
  </si>
  <si>
    <t>Vioolsdrift</t>
  </si>
  <si>
    <t>Nourivier</t>
  </si>
  <si>
    <t>Nababeep</t>
  </si>
  <si>
    <t>Steinkopf</t>
  </si>
  <si>
    <t>Rooifontein</t>
  </si>
  <si>
    <t>Kammieskroon</t>
  </si>
  <si>
    <t>Kharkams</t>
  </si>
  <si>
    <t>Spoegrivier</t>
  </si>
  <si>
    <t>Soebatsfontein</t>
  </si>
  <si>
    <t>Kammasies</t>
  </si>
  <si>
    <t>Lepelsfontein</t>
  </si>
  <si>
    <t>Garies</t>
  </si>
  <si>
    <t>Hondeklipbaai</t>
  </si>
  <si>
    <t>Kamiesberg Paulshoek Namdev 40</t>
  </si>
  <si>
    <t>Paulshoek</t>
  </si>
  <si>
    <t>Tweerivier</t>
  </si>
  <si>
    <t>Leliefontein</t>
  </si>
  <si>
    <t xml:space="preserve">TOTAL: NAMAKWA DISTRICT </t>
  </si>
</sst>
</file>

<file path=xl/styles.xml><?xml version="1.0" encoding="utf-8"?>
<styleSheet xmlns="http://schemas.openxmlformats.org/spreadsheetml/2006/main">
  <numFmts count="1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[$-1010409]General"/>
    <numFmt numFmtId="165" formatCode="&quot;R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9" borderId="10" xfId="0" applyNumberFormat="1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0" fontId="6" fillId="9" borderId="11" xfId="0" applyFont="1" applyFill="1" applyBorder="1" applyAlignment="1">
      <alignment horizontal="right" wrapText="1"/>
    </xf>
    <xf numFmtId="0" fontId="44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64" fontId="9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164" fontId="9" fillId="34" borderId="1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165" fontId="6" fillId="9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1257300</xdr:colOff>
      <xdr:row>0</xdr:row>
      <xdr:rowOff>733425</xdr:rowOff>
    </xdr:to>
    <xdr:pic>
      <xdr:nvPicPr>
        <xdr:cNvPr id="1" name="Picture 1" descr="c3ce1192-7c02-4806-9dce-e564b8257b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066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0</xdr:row>
      <xdr:rowOff>104775</xdr:rowOff>
    </xdr:from>
    <xdr:to>
      <xdr:col>7</xdr:col>
      <xdr:colOff>638175</xdr:colOff>
      <xdr:row>0</xdr:row>
      <xdr:rowOff>819150</xdr:rowOff>
    </xdr:to>
    <xdr:pic>
      <xdr:nvPicPr>
        <xdr:cNvPr id="2" name="Picture 2" descr="3252a8f6-6389-4efc-b78b-23c856bdb19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04775"/>
          <a:ext cx="1266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4"/>
  <sheetViews>
    <sheetView showGridLines="0" tabSelected="1" zoomScale="90" zoomScaleNormal="90" zoomScaleSheetLayoutView="100" zoomScalePageLayoutView="0" workbookViewId="0" topLeftCell="A1">
      <pane ySplit="1" topLeftCell="A106" activePane="bottomLeft" state="frozen"/>
      <selection pane="topLeft" activeCell="A1" sqref="A1"/>
      <selection pane="bottomLeft" activeCell="F122" sqref="F122"/>
    </sheetView>
  </sheetViews>
  <sheetFormatPr defaultColWidth="9.140625" defaultRowHeight="12.75"/>
  <cols>
    <col min="1" max="1" width="1.1484375" style="0" customWidth="1"/>
    <col min="2" max="2" width="12.140625" style="0" customWidth="1"/>
    <col min="3" max="3" width="44.8515625" style="0" bestFit="1" customWidth="1"/>
    <col min="4" max="4" width="10.28125" style="0" bestFit="1" customWidth="1"/>
    <col min="5" max="5" width="13.421875" style="0" bestFit="1" customWidth="1"/>
    <col min="6" max="6" width="9.28125" style="4" bestFit="1" customWidth="1"/>
    <col min="7" max="7" width="11.140625" style="7" bestFit="1" customWidth="1"/>
    <col min="8" max="8" width="12.00390625" style="0" bestFit="1" customWidth="1"/>
  </cols>
  <sheetData>
    <row r="1" spans="1:7" ht="70.5" customHeight="1">
      <c r="A1" s="1"/>
      <c r="B1" s="38"/>
      <c r="C1" s="38"/>
      <c r="D1" s="1"/>
      <c r="E1" s="1"/>
      <c r="F1" s="1"/>
      <c r="G1" s="5"/>
    </row>
    <row r="2" spans="1:7" ht="21" customHeight="1">
      <c r="A2" s="1"/>
      <c r="B2" s="39" t="s">
        <v>238</v>
      </c>
      <c r="C2" s="39"/>
      <c r="D2" s="39"/>
      <c r="E2" s="39"/>
      <c r="F2" s="39"/>
      <c r="G2" s="39"/>
    </row>
    <row r="3" spans="1:7" ht="13.5" customHeight="1">
      <c r="A3" s="1"/>
      <c r="B3" s="2"/>
      <c r="C3" s="2"/>
      <c r="D3" s="2"/>
      <c r="E3" s="2"/>
      <c r="F3" s="2"/>
      <c r="G3" s="6"/>
    </row>
    <row r="4" spans="1:8" s="13" customFormat="1" ht="21">
      <c r="A4" s="12"/>
      <c r="B4" s="21" t="s">
        <v>10</v>
      </c>
      <c r="C4" s="21" t="s">
        <v>11</v>
      </c>
      <c r="D4" s="21" t="s">
        <v>12</v>
      </c>
      <c r="E4" s="21" t="s">
        <v>13</v>
      </c>
      <c r="F4" s="22" t="s">
        <v>66</v>
      </c>
      <c r="G4" s="41" t="s">
        <v>67</v>
      </c>
      <c r="H4" s="41"/>
    </row>
    <row r="5" spans="1:8" s="13" customFormat="1" ht="13.5" customHeight="1">
      <c r="A5" s="12"/>
      <c r="B5" s="42" t="s">
        <v>239</v>
      </c>
      <c r="C5" s="42"/>
      <c r="D5" s="42"/>
      <c r="E5" s="42"/>
      <c r="F5" s="42"/>
      <c r="G5" s="42"/>
      <c r="H5" s="42"/>
    </row>
    <row r="6" spans="1:8" s="13" customFormat="1" ht="13.5" customHeight="1">
      <c r="A6" s="12"/>
      <c r="B6" s="29"/>
      <c r="C6" s="29" t="s">
        <v>14</v>
      </c>
      <c r="D6" s="29"/>
      <c r="E6" s="29"/>
      <c r="F6" s="30">
        <v>200</v>
      </c>
      <c r="G6" s="31">
        <f>F6*2000</f>
        <v>400000</v>
      </c>
      <c r="H6" s="31"/>
    </row>
    <row r="7" spans="1:8" s="16" customFormat="1" ht="13.5" customHeight="1">
      <c r="A7" s="15"/>
      <c r="B7" s="29" t="s">
        <v>75</v>
      </c>
      <c r="C7" s="29" t="s">
        <v>157</v>
      </c>
      <c r="D7" s="14" t="s">
        <v>243</v>
      </c>
      <c r="E7" s="14" t="s">
        <v>253</v>
      </c>
      <c r="F7" s="30">
        <v>3</v>
      </c>
      <c r="G7" s="20">
        <f>F7*2000</f>
        <v>6000</v>
      </c>
      <c r="H7" s="20"/>
    </row>
    <row r="8" spans="1:8" s="16" customFormat="1" ht="13.5" customHeight="1">
      <c r="A8" s="15"/>
      <c r="B8" s="14" t="s">
        <v>76</v>
      </c>
      <c r="C8" s="14" t="s">
        <v>158</v>
      </c>
      <c r="D8" s="14" t="s">
        <v>243</v>
      </c>
      <c r="E8" s="14" t="s">
        <v>255</v>
      </c>
      <c r="F8" s="28">
        <v>5</v>
      </c>
      <c r="G8" s="20">
        <f aca="true" t="shared" si="0" ref="G8:H66">F8*2000</f>
        <v>10000</v>
      </c>
      <c r="H8" s="20"/>
    </row>
    <row r="9" spans="1:8" s="16" customFormat="1" ht="13.5" customHeight="1">
      <c r="A9" s="15"/>
      <c r="B9" s="14" t="s">
        <v>77</v>
      </c>
      <c r="C9" s="14" t="s">
        <v>159</v>
      </c>
      <c r="D9" s="14" t="s">
        <v>15</v>
      </c>
      <c r="E9" s="14" t="s">
        <v>62</v>
      </c>
      <c r="F9" s="28">
        <v>30</v>
      </c>
      <c r="G9" s="20">
        <f t="shared" si="0"/>
        <v>60000</v>
      </c>
      <c r="H9" s="20">
        <v>46489.9</v>
      </c>
    </row>
    <row r="10" spans="1:8" s="16" customFormat="1" ht="13.5" customHeight="1">
      <c r="A10" s="15"/>
      <c r="B10" s="14" t="s">
        <v>78</v>
      </c>
      <c r="C10" s="14" t="s">
        <v>160</v>
      </c>
      <c r="D10" s="14" t="s">
        <v>15</v>
      </c>
      <c r="E10" s="14" t="s">
        <v>61</v>
      </c>
      <c r="F10" s="28">
        <v>4</v>
      </c>
      <c r="G10" s="20">
        <f t="shared" si="0"/>
        <v>8000</v>
      </c>
      <c r="H10" s="20"/>
    </row>
    <row r="11" spans="1:8" s="16" customFormat="1" ht="13.5" customHeight="1">
      <c r="A11" s="15"/>
      <c r="B11" s="14" t="s">
        <v>4</v>
      </c>
      <c r="C11" s="14" t="s">
        <v>5</v>
      </c>
      <c r="D11" s="14" t="s">
        <v>15</v>
      </c>
      <c r="E11" s="14" t="s">
        <v>18</v>
      </c>
      <c r="F11" s="28">
        <v>24</v>
      </c>
      <c r="G11" s="20">
        <f t="shared" si="0"/>
        <v>48000</v>
      </c>
      <c r="H11" s="20">
        <v>43991.92</v>
      </c>
    </row>
    <row r="12" spans="1:8" s="16" customFormat="1" ht="13.5" customHeight="1">
      <c r="A12" s="15"/>
      <c r="B12" s="14" t="s">
        <v>79</v>
      </c>
      <c r="C12" s="14" t="s">
        <v>161</v>
      </c>
      <c r="D12" s="14" t="s">
        <v>15</v>
      </c>
      <c r="E12" s="14" t="s">
        <v>259</v>
      </c>
      <c r="F12" s="28">
        <v>48</v>
      </c>
      <c r="G12" s="20">
        <f t="shared" si="0"/>
        <v>96000</v>
      </c>
      <c r="H12" s="20"/>
    </row>
    <row r="13" spans="1:8" s="16" customFormat="1" ht="13.5" customHeight="1">
      <c r="A13" s="15"/>
      <c r="B13" s="14" t="s">
        <v>80</v>
      </c>
      <c r="C13" s="14" t="s">
        <v>162</v>
      </c>
      <c r="D13" s="14" t="s">
        <v>15</v>
      </c>
      <c r="E13" s="14" t="s">
        <v>254</v>
      </c>
      <c r="F13" s="28">
        <v>4</v>
      </c>
      <c r="G13" s="20">
        <f t="shared" si="0"/>
        <v>8000</v>
      </c>
      <c r="H13" s="20"/>
    </row>
    <row r="14" spans="1:8" s="16" customFormat="1" ht="13.5" customHeight="1">
      <c r="A14" s="15"/>
      <c r="B14" s="29" t="s">
        <v>81</v>
      </c>
      <c r="C14" s="29" t="s">
        <v>163</v>
      </c>
      <c r="D14" s="14" t="s">
        <v>15</v>
      </c>
      <c r="E14" s="14" t="s">
        <v>259</v>
      </c>
      <c r="F14" s="30">
        <v>28</v>
      </c>
      <c r="G14" s="20">
        <f t="shared" si="0"/>
        <v>56000</v>
      </c>
      <c r="H14" s="20"/>
    </row>
    <row r="15" spans="1:8" s="16" customFormat="1" ht="13.5" customHeight="1">
      <c r="A15" s="15"/>
      <c r="B15" s="29" t="s">
        <v>82</v>
      </c>
      <c r="C15" s="29" t="s">
        <v>164</v>
      </c>
      <c r="D15" s="14" t="s">
        <v>15</v>
      </c>
      <c r="E15" s="14" t="s">
        <v>259</v>
      </c>
      <c r="F15" s="30">
        <v>20</v>
      </c>
      <c r="G15" s="20">
        <f t="shared" si="0"/>
        <v>40000</v>
      </c>
      <c r="H15" s="20"/>
    </row>
    <row r="16" spans="1:8" s="16" customFormat="1" ht="13.5" customHeight="1">
      <c r="A16" s="15"/>
      <c r="B16" s="29" t="s">
        <v>83</v>
      </c>
      <c r="C16" s="29" t="s">
        <v>165</v>
      </c>
      <c r="D16" s="14" t="s">
        <v>15</v>
      </c>
      <c r="E16" s="14" t="s">
        <v>254</v>
      </c>
      <c r="F16" s="30">
        <v>1</v>
      </c>
      <c r="G16" s="20">
        <f t="shared" si="0"/>
        <v>2000</v>
      </c>
      <c r="H16" s="20"/>
    </row>
    <row r="17" spans="1:8" s="16" customFormat="1" ht="13.5" customHeight="1">
      <c r="A17" s="15"/>
      <c r="B17" s="29" t="s">
        <v>84</v>
      </c>
      <c r="C17" s="29" t="s">
        <v>166</v>
      </c>
      <c r="D17" s="14" t="s">
        <v>15</v>
      </c>
      <c r="E17" s="14" t="s">
        <v>254</v>
      </c>
      <c r="F17" s="30">
        <v>4</v>
      </c>
      <c r="G17" s="20">
        <f t="shared" si="0"/>
        <v>8000</v>
      </c>
      <c r="H17" s="20"/>
    </row>
    <row r="18" spans="1:8" s="16" customFormat="1" ht="13.5" customHeight="1">
      <c r="A18" s="15"/>
      <c r="B18" s="14" t="s">
        <v>85</v>
      </c>
      <c r="C18" s="14" t="s">
        <v>167</v>
      </c>
      <c r="D18" s="14" t="s">
        <v>15</v>
      </c>
      <c r="E18" s="14" t="s">
        <v>259</v>
      </c>
      <c r="F18" s="28">
        <v>38</v>
      </c>
      <c r="G18" s="20">
        <f t="shared" si="0"/>
        <v>76000</v>
      </c>
      <c r="H18" s="20"/>
    </row>
    <row r="19" spans="1:8" s="16" customFormat="1" ht="13.5" customHeight="1">
      <c r="A19" s="15"/>
      <c r="B19" s="14" t="s">
        <v>86</v>
      </c>
      <c r="C19" s="14" t="s">
        <v>168</v>
      </c>
      <c r="D19" s="14" t="s">
        <v>244</v>
      </c>
      <c r="E19" s="14" t="s">
        <v>60</v>
      </c>
      <c r="F19" s="28">
        <v>2</v>
      </c>
      <c r="G19" s="20">
        <f t="shared" si="0"/>
        <v>4000</v>
      </c>
      <c r="H19" s="20"/>
    </row>
    <row r="20" spans="1:8" s="16" customFormat="1" ht="13.5" customHeight="1">
      <c r="A20" s="15"/>
      <c r="B20" s="14" t="s">
        <v>6</v>
      </c>
      <c r="C20" s="14" t="s">
        <v>7</v>
      </c>
      <c r="D20" s="14" t="s">
        <v>244</v>
      </c>
      <c r="E20" s="14" t="s">
        <v>256</v>
      </c>
      <c r="F20" s="28">
        <v>5</v>
      </c>
      <c r="G20" s="20">
        <f t="shared" si="0"/>
        <v>10000</v>
      </c>
      <c r="H20" s="20">
        <v>36081.65</v>
      </c>
    </row>
    <row r="21" spans="1:8" s="16" customFormat="1" ht="13.5" customHeight="1">
      <c r="A21" s="15"/>
      <c r="B21" s="29" t="s">
        <v>87</v>
      </c>
      <c r="C21" s="29" t="s">
        <v>169</v>
      </c>
      <c r="D21" s="14" t="s">
        <v>244</v>
      </c>
      <c r="E21" s="14" t="s">
        <v>60</v>
      </c>
      <c r="F21" s="30">
        <v>3</v>
      </c>
      <c r="G21" s="20">
        <f t="shared" si="0"/>
        <v>6000</v>
      </c>
      <c r="H21" s="20"/>
    </row>
    <row r="22" spans="1:8" s="16" customFormat="1" ht="13.5" customHeight="1">
      <c r="A22" s="15"/>
      <c r="B22" s="14" t="s">
        <v>88</v>
      </c>
      <c r="C22" s="14" t="s">
        <v>170</v>
      </c>
      <c r="D22" s="14" t="s">
        <v>244</v>
      </c>
      <c r="E22" s="14" t="s">
        <v>257</v>
      </c>
      <c r="F22" s="28">
        <v>3</v>
      </c>
      <c r="G22" s="20">
        <f t="shared" si="0"/>
        <v>6000</v>
      </c>
      <c r="H22" s="20"/>
    </row>
    <row r="23" spans="1:8" s="16" customFormat="1" ht="13.5" customHeight="1">
      <c r="A23" s="15"/>
      <c r="B23" s="14" t="s">
        <v>89</v>
      </c>
      <c r="C23" s="14" t="s">
        <v>171</v>
      </c>
      <c r="D23" s="14" t="s">
        <v>244</v>
      </c>
      <c r="E23" s="14" t="s">
        <v>258</v>
      </c>
      <c r="F23" s="28">
        <v>4</v>
      </c>
      <c r="G23" s="20">
        <f t="shared" si="0"/>
        <v>8000</v>
      </c>
      <c r="H23" s="20"/>
    </row>
    <row r="24" spans="1:8" s="16" customFormat="1" ht="13.5" customHeight="1">
      <c r="A24" s="15"/>
      <c r="B24" s="14" t="s">
        <v>35</v>
      </c>
      <c r="C24" s="14" t="s">
        <v>36</v>
      </c>
      <c r="D24" s="14" t="s">
        <v>244</v>
      </c>
      <c r="E24" s="14" t="s">
        <v>256</v>
      </c>
      <c r="F24" s="28">
        <v>2</v>
      </c>
      <c r="G24" s="20">
        <f t="shared" si="0"/>
        <v>4000</v>
      </c>
      <c r="H24" s="20"/>
    </row>
    <row r="25" spans="1:8" s="16" customFormat="1" ht="13.5" customHeight="1">
      <c r="A25" s="15"/>
      <c r="B25" s="29" t="s">
        <v>90</v>
      </c>
      <c r="C25" s="29" t="s">
        <v>172</v>
      </c>
      <c r="D25" s="14" t="s">
        <v>244</v>
      </c>
      <c r="E25" s="14" t="s">
        <v>60</v>
      </c>
      <c r="F25" s="30">
        <v>31</v>
      </c>
      <c r="G25" s="20">
        <f t="shared" si="0"/>
        <v>62000</v>
      </c>
      <c r="H25" s="20"/>
    </row>
    <row r="26" spans="1:8" s="16" customFormat="1" ht="13.5" customHeight="1">
      <c r="A26" s="15"/>
      <c r="B26" s="14" t="s">
        <v>74</v>
      </c>
      <c r="C26" s="14" t="s">
        <v>73</v>
      </c>
      <c r="D26" s="14" t="s">
        <v>244</v>
      </c>
      <c r="E26" s="14" t="s">
        <v>257</v>
      </c>
      <c r="F26" s="28">
        <v>51</v>
      </c>
      <c r="G26" s="20">
        <f t="shared" si="0"/>
        <v>102000</v>
      </c>
      <c r="H26" s="20">
        <v>55232.83</v>
      </c>
    </row>
    <row r="27" spans="1:8" s="16" customFormat="1" ht="13.5" customHeight="1">
      <c r="A27" s="15"/>
      <c r="B27" s="29" t="s">
        <v>91</v>
      </c>
      <c r="C27" s="29" t="s">
        <v>173</v>
      </c>
      <c r="D27" s="14" t="s">
        <v>244</v>
      </c>
      <c r="E27" s="14" t="s">
        <v>258</v>
      </c>
      <c r="F27" s="30">
        <v>38</v>
      </c>
      <c r="G27" s="20">
        <f t="shared" si="0"/>
        <v>76000</v>
      </c>
      <c r="H27" s="20"/>
    </row>
    <row r="28" spans="1:8" s="16" customFormat="1" ht="13.5" customHeight="1">
      <c r="A28" s="15"/>
      <c r="B28" s="14" t="s">
        <v>92</v>
      </c>
      <c r="C28" s="14" t="s">
        <v>174</v>
      </c>
      <c r="D28" s="14" t="s">
        <v>244</v>
      </c>
      <c r="E28" s="14" t="s">
        <v>60</v>
      </c>
      <c r="F28" s="28">
        <v>1</v>
      </c>
      <c r="G28" s="20">
        <f t="shared" si="0"/>
        <v>2000</v>
      </c>
      <c r="H28" s="20"/>
    </row>
    <row r="29" spans="1:8" s="16" customFormat="1" ht="13.5" customHeight="1">
      <c r="A29" s="15"/>
      <c r="B29" s="14" t="s">
        <v>93</v>
      </c>
      <c r="C29" s="14" t="s">
        <v>175</v>
      </c>
      <c r="D29" s="14" t="s">
        <v>244</v>
      </c>
      <c r="E29" s="14" t="s">
        <v>257</v>
      </c>
      <c r="F29" s="28">
        <v>4</v>
      </c>
      <c r="G29" s="20">
        <f t="shared" si="0"/>
        <v>8000</v>
      </c>
      <c r="H29" s="20"/>
    </row>
    <row r="30" spans="1:8" s="16" customFormat="1" ht="13.5" customHeight="1">
      <c r="A30" s="15"/>
      <c r="B30" s="14" t="s">
        <v>94</v>
      </c>
      <c r="C30" s="14" t="s">
        <v>176</v>
      </c>
      <c r="D30" s="14" t="s">
        <v>242</v>
      </c>
      <c r="E30" s="14" t="s">
        <v>260</v>
      </c>
      <c r="F30" s="28">
        <v>2</v>
      </c>
      <c r="G30" s="20">
        <f t="shared" si="0"/>
        <v>4000</v>
      </c>
      <c r="H30" s="20"/>
    </row>
    <row r="31" spans="1:8" s="16" customFormat="1" ht="13.5" customHeight="1">
      <c r="A31" s="15"/>
      <c r="B31" s="29" t="s">
        <v>95</v>
      </c>
      <c r="C31" s="29" t="s">
        <v>177</v>
      </c>
      <c r="D31" s="14" t="s">
        <v>242</v>
      </c>
      <c r="E31" s="14" t="s">
        <v>262</v>
      </c>
      <c r="F31" s="30">
        <v>1</v>
      </c>
      <c r="G31" s="20">
        <f t="shared" si="0"/>
        <v>2000</v>
      </c>
      <c r="H31" s="20"/>
    </row>
    <row r="32" spans="1:8" s="16" customFormat="1" ht="13.5" customHeight="1">
      <c r="A32" s="15"/>
      <c r="B32" s="14" t="s">
        <v>96</v>
      </c>
      <c r="C32" s="14" t="s">
        <v>178</v>
      </c>
      <c r="D32" s="14" t="s">
        <v>242</v>
      </c>
      <c r="E32" s="14" t="s">
        <v>261</v>
      </c>
      <c r="F32" s="28">
        <v>6</v>
      </c>
      <c r="G32" s="20">
        <f t="shared" si="0"/>
        <v>12000</v>
      </c>
      <c r="H32" s="20"/>
    </row>
    <row r="33" spans="1:8" s="16" customFormat="1" ht="13.5" customHeight="1">
      <c r="A33" s="15"/>
      <c r="B33" s="29" t="s">
        <v>97</v>
      </c>
      <c r="C33" s="29" t="s">
        <v>179</v>
      </c>
      <c r="D33" s="14" t="s">
        <v>242</v>
      </c>
      <c r="E33" s="14" t="s">
        <v>263</v>
      </c>
      <c r="F33" s="30">
        <v>11</v>
      </c>
      <c r="G33" s="20">
        <f t="shared" si="0"/>
        <v>22000</v>
      </c>
      <c r="H33" s="20"/>
    </row>
    <row r="34" spans="1:8" s="16" customFormat="1" ht="13.5" customHeight="1">
      <c r="A34" s="15"/>
      <c r="B34" s="29" t="s">
        <v>98</v>
      </c>
      <c r="C34" s="29" t="s">
        <v>180</v>
      </c>
      <c r="D34" s="14" t="s">
        <v>242</v>
      </c>
      <c r="E34" s="14" t="s">
        <v>59</v>
      </c>
      <c r="F34" s="30">
        <f>12-4</f>
        <v>8</v>
      </c>
      <c r="G34" s="20">
        <f t="shared" si="0"/>
        <v>16000</v>
      </c>
      <c r="H34" s="20"/>
    </row>
    <row r="35" spans="1:8" s="16" customFormat="1" ht="13.5" customHeight="1">
      <c r="A35" s="15"/>
      <c r="B35" s="29" t="s">
        <v>99</v>
      </c>
      <c r="C35" s="29" t="s">
        <v>181</v>
      </c>
      <c r="D35" s="14" t="s">
        <v>242</v>
      </c>
      <c r="E35" s="14" t="s">
        <v>264</v>
      </c>
      <c r="F35" s="30">
        <v>16</v>
      </c>
      <c r="G35" s="20">
        <f t="shared" si="0"/>
        <v>32000</v>
      </c>
      <c r="H35" s="20"/>
    </row>
    <row r="36" spans="1:8" s="16" customFormat="1" ht="13.5" customHeight="1">
      <c r="A36" s="15"/>
      <c r="B36" s="29" t="s">
        <v>100</v>
      </c>
      <c r="C36" s="29" t="s">
        <v>182</v>
      </c>
      <c r="D36" s="14" t="s">
        <v>242</v>
      </c>
      <c r="E36" s="14" t="s">
        <v>262</v>
      </c>
      <c r="F36" s="30">
        <v>8</v>
      </c>
      <c r="G36" s="20">
        <f t="shared" si="0"/>
        <v>16000</v>
      </c>
      <c r="H36" s="20"/>
    </row>
    <row r="37" spans="1:8" s="16" customFormat="1" ht="13.5" customHeight="1">
      <c r="A37" s="15"/>
      <c r="B37" s="14" t="s">
        <v>101</v>
      </c>
      <c r="C37" s="14" t="s">
        <v>183</v>
      </c>
      <c r="D37" s="14" t="s">
        <v>242</v>
      </c>
      <c r="E37" s="14" t="s">
        <v>59</v>
      </c>
      <c r="F37" s="28">
        <v>14</v>
      </c>
      <c r="G37" s="20">
        <f t="shared" si="0"/>
        <v>28000</v>
      </c>
      <c r="H37" s="20"/>
    </row>
    <row r="38" spans="1:8" s="16" customFormat="1" ht="13.5" customHeight="1">
      <c r="A38" s="15"/>
      <c r="B38" s="14" t="s">
        <v>102</v>
      </c>
      <c r="C38" s="14" t="s">
        <v>184</v>
      </c>
      <c r="D38" s="14" t="s">
        <v>242</v>
      </c>
      <c r="E38" s="14" t="s">
        <v>265</v>
      </c>
      <c r="F38" s="28">
        <v>6</v>
      </c>
      <c r="G38" s="20">
        <f t="shared" si="0"/>
        <v>12000</v>
      </c>
      <c r="H38" s="20"/>
    </row>
    <row r="39" spans="1:8" s="16" customFormat="1" ht="13.5" customHeight="1">
      <c r="A39" s="15"/>
      <c r="B39" s="14" t="s">
        <v>103</v>
      </c>
      <c r="C39" s="14" t="s">
        <v>185</v>
      </c>
      <c r="D39" s="14" t="s">
        <v>242</v>
      </c>
      <c r="E39" s="14" t="s">
        <v>264</v>
      </c>
      <c r="F39" s="28">
        <v>6</v>
      </c>
      <c r="G39" s="20">
        <f t="shared" si="0"/>
        <v>12000</v>
      </c>
      <c r="H39" s="20"/>
    </row>
    <row r="40" spans="1:8" s="16" customFormat="1" ht="13.5" customHeight="1">
      <c r="A40" s="15"/>
      <c r="B40" s="14" t="s">
        <v>104</v>
      </c>
      <c r="C40" s="14" t="s">
        <v>186</v>
      </c>
      <c r="D40" s="14" t="s">
        <v>242</v>
      </c>
      <c r="E40" s="14" t="s">
        <v>261</v>
      </c>
      <c r="F40" s="28">
        <v>1</v>
      </c>
      <c r="G40" s="20">
        <f t="shared" si="0"/>
        <v>2000</v>
      </c>
      <c r="H40" s="20"/>
    </row>
    <row r="41" spans="1:8" s="16" customFormat="1" ht="13.5" customHeight="1">
      <c r="A41" s="15"/>
      <c r="B41" s="14" t="s">
        <v>105</v>
      </c>
      <c r="C41" s="14" t="s">
        <v>187</v>
      </c>
      <c r="D41" s="14" t="s">
        <v>242</v>
      </c>
      <c r="E41" s="14" t="s">
        <v>247</v>
      </c>
      <c r="F41" s="28">
        <v>1</v>
      </c>
      <c r="G41" s="20">
        <f t="shared" si="0"/>
        <v>2000</v>
      </c>
      <c r="H41" s="20"/>
    </row>
    <row r="42" spans="1:8" s="16" customFormat="1" ht="13.5" customHeight="1">
      <c r="A42" s="15"/>
      <c r="B42" s="14" t="s">
        <v>106</v>
      </c>
      <c r="C42" s="14" t="s">
        <v>188</v>
      </c>
      <c r="D42" s="14" t="s">
        <v>242</v>
      </c>
      <c r="E42" s="14" t="s">
        <v>59</v>
      </c>
      <c r="F42" s="28">
        <v>5</v>
      </c>
      <c r="G42" s="20">
        <f t="shared" si="0"/>
        <v>10000</v>
      </c>
      <c r="H42" s="20"/>
    </row>
    <row r="43" spans="1:8" s="16" customFormat="1" ht="13.5" customHeight="1">
      <c r="A43" s="15"/>
      <c r="B43" s="29" t="s">
        <v>107</v>
      </c>
      <c r="C43" s="29" t="s">
        <v>189</v>
      </c>
      <c r="D43" s="14" t="s">
        <v>242</v>
      </c>
      <c r="E43" s="14" t="s">
        <v>262</v>
      </c>
      <c r="F43" s="30">
        <v>1</v>
      </c>
      <c r="G43" s="20">
        <f t="shared" si="0"/>
        <v>2000</v>
      </c>
      <c r="H43" s="20"/>
    </row>
    <row r="44" spans="1:8" s="16" customFormat="1" ht="13.5" customHeight="1">
      <c r="A44" s="15"/>
      <c r="B44" s="29" t="s">
        <v>108</v>
      </c>
      <c r="C44" s="29" t="s">
        <v>190</v>
      </c>
      <c r="D44" s="14" t="s">
        <v>242</v>
      </c>
      <c r="E44" s="14" t="s">
        <v>262</v>
      </c>
      <c r="F44" s="30">
        <v>6</v>
      </c>
      <c r="G44" s="20">
        <f t="shared" si="0"/>
        <v>12000</v>
      </c>
      <c r="H44" s="20"/>
    </row>
    <row r="45" spans="1:8" s="16" customFormat="1" ht="13.5" customHeight="1">
      <c r="A45" s="15"/>
      <c r="B45" s="14" t="s">
        <v>109</v>
      </c>
      <c r="C45" s="14" t="s">
        <v>191</v>
      </c>
      <c r="D45" s="14" t="s">
        <v>242</v>
      </c>
      <c r="E45" s="14" t="s">
        <v>267</v>
      </c>
      <c r="F45" s="30">
        <v>6</v>
      </c>
      <c r="G45" s="20">
        <f t="shared" si="0"/>
        <v>12000</v>
      </c>
      <c r="H45" s="20"/>
    </row>
    <row r="46" spans="1:8" s="16" customFormat="1" ht="13.5" customHeight="1">
      <c r="A46" s="15"/>
      <c r="B46" s="14" t="s">
        <v>110</v>
      </c>
      <c r="C46" s="14" t="s">
        <v>192</v>
      </c>
      <c r="D46" s="14" t="s">
        <v>242</v>
      </c>
      <c r="E46" s="14" t="s">
        <v>245</v>
      </c>
      <c r="F46" s="28">
        <v>1</v>
      </c>
      <c r="G46" s="20">
        <f t="shared" si="0"/>
        <v>2000</v>
      </c>
      <c r="H46" s="20"/>
    </row>
    <row r="47" spans="1:8" s="16" customFormat="1" ht="13.5" customHeight="1">
      <c r="A47" s="15"/>
      <c r="B47" s="14" t="s">
        <v>111</v>
      </c>
      <c r="C47" s="14" t="s">
        <v>193</v>
      </c>
      <c r="D47" s="14" t="s">
        <v>242</v>
      </c>
      <c r="E47" s="14" t="s">
        <v>246</v>
      </c>
      <c r="F47" s="28">
        <v>1</v>
      </c>
      <c r="G47" s="20">
        <f t="shared" si="0"/>
        <v>2000</v>
      </c>
      <c r="H47" s="20"/>
    </row>
    <row r="48" spans="1:8" s="16" customFormat="1" ht="13.5" customHeight="1">
      <c r="A48" s="15"/>
      <c r="B48" s="14" t="s">
        <v>112</v>
      </c>
      <c r="C48" s="14" t="s">
        <v>194</v>
      </c>
      <c r="D48" s="14" t="s">
        <v>242</v>
      </c>
      <c r="E48" s="14" t="s">
        <v>268</v>
      </c>
      <c r="F48" s="28">
        <v>5</v>
      </c>
      <c r="G48" s="20">
        <f t="shared" si="0"/>
        <v>10000</v>
      </c>
      <c r="H48" s="20"/>
    </row>
    <row r="49" spans="1:8" s="16" customFormat="1" ht="13.5" customHeight="1">
      <c r="A49" s="15"/>
      <c r="B49" s="14" t="s">
        <v>113</v>
      </c>
      <c r="C49" s="14" t="s">
        <v>195</v>
      </c>
      <c r="D49" s="14" t="s">
        <v>242</v>
      </c>
      <c r="E49" s="14" t="s">
        <v>264</v>
      </c>
      <c r="F49" s="28">
        <v>3</v>
      </c>
      <c r="G49" s="20">
        <f t="shared" si="0"/>
        <v>6000</v>
      </c>
      <c r="H49" s="20"/>
    </row>
    <row r="50" spans="1:8" s="16" customFormat="1" ht="13.5" customHeight="1">
      <c r="A50" s="15"/>
      <c r="B50" s="29" t="s">
        <v>114</v>
      </c>
      <c r="C50" s="29" t="s">
        <v>196</v>
      </c>
      <c r="D50" s="14" t="s">
        <v>242</v>
      </c>
      <c r="E50" s="14" t="s">
        <v>267</v>
      </c>
      <c r="F50" s="30">
        <v>6</v>
      </c>
      <c r="G50" s="20">
        <f t="shared" si="0"/>
        <v>12000</v>
      </c>
      <c r="H50" s="20"/>
    </row>
    <row r="51" spans="1:8" s="16" customFormat="1" ht="13.5" customHeight="1">
      <c r="A51" s="15"/>
      <c r="B51" s="14" t="s">
        <v>115</v>
      </c>
      <c r="C51" s="14" t="s">
        <v>197</v>
      </c>
      <c r="D51" s="14" t="s">
        <v>242</v>
      </c>
      <c r="E51" s="14" t="s">
        <v>268</v>
      </c>
      <c r="F51" s="28">
        <v>5</v>
      </c>
      <c r="G51" s="20">
        <f t="shared" si="0"/>
        <v>10000</v>
      </c>
      <c r="H51" s="20"/>
    </row>
    <row r="52" spans="1:8" s="16" customFormat="1" ht="13.5" customHeight="1">
      <c r="A52" s="15"/>
      <c r="B52" s="29" t="s">
        <v>116</v>
      </c>
      <c r="C52" s="29" t="s">
        <v>198</v>
      </c>
      <c r="D52" s="14" t="s">
        <v>242</v>
      </c>
      <c r="E52" s="14" t="s">
        <v>263</v>
      </c>
      <c r="F52" s="30">
        <v>8</v>
      </c>
      <c r="G52" s="20">
        <f t="shared" si="0"/>
        <v>16000</v>
      </c>
      <c r="H52" s="20"/>
    </row>
    <row r="53" spans="1:8" s="16" customFormat="1" ht="13.5" customHeight="1">
      <c r="A53" s="15"/>
      <c r="B53" s="29" t="s">
        <v>117</v>
      </c>
      <c r="C53" s="29" t="s">
        <v>199</v>
      </c>
      <c r="D53" s="14" t="s">
        <v>242</v>
      </c>
      <c r="E53" s="14" t="s">
        <v>262</v>
      </c>
      <c r="F53" s="30">
        <v>5</v>
      </c>
      <c r="G53" s="20">
        <f t="shared" si="0"/>
        <v>10000</v>
      </c>
      <c r="H53" s="20"/>
    </row>
    <row r="54" spans="1:8" s="16" customFormat="1" ht="13.5" customHeight="1">
      <c r="A54" s="15"/>
      <c r="B54" s="29" t="s">
        <v>118</v>
      </c>
      <c r="C54" s="29" t="s">
        <v>200</v>
      </c>
      <c r="D54" s="14" t="s">
        <v>242</v>
      </c>
      <c r="E54" s="14" t="s">
        <v>262</v>
      </c>
      <c r="F54" s="30">
        <v>5</v>
      </c>
      <c r="G54" s="20">
        <f t="shared" si="0"/>
        <v>10000</v>
      </c>
      <c r="H54" s="20"/>
    </row>
    <row r="55" spans="1:8" s="16" customFormat="1" ht="13.5" customHeight="1">
      <c r="A55" s="15"/>
      <c r="B55" s="29" t="s">
        <v>119</v>
      </c>
      <c r="C55" s="29" t="s">
        <v>201</v>
      </c>
      <c r="D55" s="14" t="s">
        <v>242</v>
      </c>
      <c r="E55" s="14" t="s">
        <v>59</v>
      </c>
      <c r="F55" s="30">
        <v>7</v>
      </c>
      <c r="G55" s="20">
        <f t="shared" si="0"/>
        <v>14000</v>
      </c>
      <c r="H55" s="20"/>
    </row>
    <row r="56" spans="1:8" s="16" customFormat="1" ht="13.5" customHeight="1">
      <c r="A56" s="15"/>
      <c r="B56" s="14" t="s">
        <v>120</v>
      </c>
      <c r="C56" s="14" t="s">
        <v>202</v>
      </c>
      <c r="D56" s="14" t="s">
        <v>242</v>
      </c>
      <c r="E56" s="14" t="s">
        <v>265</v>
      </c>
      <c r="F56" s="28">
        <v>3</v>
      </c>
      <c r="G56" s="20">
        <f t="shared" si="0"/>
        <v>6000</v>
      </c>
      <c r="H56" s="20"/>
    </row>
    <row r="57" spans="1:8" s="16" customFormat="1" ht="13.5" customHeight="1">
      <c r="A57" s="15"/>
      <c r="B57" s="29" t="s">
        <v>121</v>
      </c>
      <c r="C57" s="29" t="s">
        <v>203</v>
      </c>
      <c r="D57" s="14" t="s">
        <v>242</v>
      </c>
      <c r="E57" s="14" t="s">
        <v>260</v>
      </c>
      <c r="F57" s="30">
        <f>4-3</f>
        <v>1</v>
      </c>
      <c r="G57" s="20">
        <f t="shared" si="0"/>
        <v>2000</v>
      </c>
      <c r="H57" s="20"/>
    </row>
    <row r="58" spans="1:8" s="16" customFormat="1" ht="13.5" customHeight="1">
      <c r="A58" s="15"/>
      <c r="B58" s="29" t="s">
        <v>122</v>
      </c>
      <c r="C58" s="29" t="s">
        <v>204</v>
      </c>
      <c r="D58" s="14" t="s">
        <v>242</v>
      </c>
      <c r="E58" s="14" t="s">
        <v>262</v>
      </c>
      <c r="F58" s="30">
        <v>2</v>
      </c>
      <c r="G58" s="20">
        <f t="shared" si="0"/>
        <v>4000</v>
      </c>
      <c r="H58" s="20"/>
    </row>
    <row r="59" spans="1:8" s="16" customFormat="1" ht="13.5" customHeight="1">
      <c r="A59" s="15"/>
      <c r="B59" s="29" t="s">
        <v>123</v>
      </c>
      <c r="C59" s="29" t="s">
        <v>204</v>
      </c>
      <c r="D59" s="14" t="s">
        <v>242</v>
      </c>
      <c r="E59" s="14" t="s">
        <v>262</v>
      </c>
      <c r="F59" s="30">
        <v>27</v>
      </c>
      <c r="G59" s="20">
        <f t="shared" si="0"/>
        <v>54000</v>
      </c>
      <c r="H59" s="20"/>
    </row>
    <row r="60" spans="1:8" s="16" customFormat="1" ht="13.5" customHeight="1">
      <c r="A60" s="15"/>
      <c r="B60" s="14" t="s">
        <v>124</v>
      </c>
      <c r="C60" s="14" t="s">
        <v>205</v>
      </c>
      <c r="D60" s="14" t="s">
        <v>242</v>
      </c>
      <c r="E60" s="14" t="s">
        <v>267</v>
      </c>
      <c r="F60" s="28">
        <v>9</v>
      </c>
      <c r="G60" s="20">
        <f t="shared" si="0"/>
        <v>18000</v>
      </c>
      <c r="H60" s="20"/>
    </row>
    <row r="61" spans="1:8" s="16" customFormat="1" ht="13.5" customHeight="1">
      <c r="A61" s="15"/>
      <c r="B61" s="29" t="s">
        <v>125</v>
      </c>
      <c r="C61" s="29" t="s">
        <v>206</v>
      </c>
      <c r="D61" s="14" t="s">
        <v>242</v>
      </c>
      <c r="E61" s="14" t="s">
        <v>261</v>
      </c>
      <c r="F61" s="30">
        <v>1</v>
      </c>
      <c r="G61" s="20">
        <f t="shared" si="0"/>
        <v>2000</v>
      </c>
      <c r="H61" s="20"/>
    </row>
    <row r="62" spans="1:8" s="16" customFormat="1" ht="13.5" customHeight="1">
      <c r="A62" s="15"/>
      <c r="B62" s="29" t="s">
        <v>126</v>
      </c>
      <c r="C62" s="29" t="s">
        <v>207</v>
      </c>
      <c r="D62" s="14" t="s">
        <v>242</v>
      </c>
      <c r="E62" s="14" t="s">
        <v>264</v>
      </c>
      <c r="F62" s="30">
        <v>1</v>
      </c>
      <c r="G62" s="20">
        <f t="shared" si="0"/>
        <v>2000</v>
      </c>
      <c r="H62" s="20"/>
    </row>
    <row r="63" spans="1:8" s="16" customFormat="1" ht="13.5" customHeight="1">
      <c r="A63" s="15"/>
      <c r="B63" s="29" t="s">
        <v>127</v>
      </c>
      <c r="C63" s="29" t="s">
        <v>208</v>
      </c>
      <c r="D63" s="14" t="s">
        <v>242</v>
      </c>
      <c r="E63" s="14" t="s">
        <v>59</v>
      </c>
      <c r="F63" s="30">
        <v>7</v>
      </c>
      <c r="G63" s="20">
        <f t="shared" si="0"/>
        <v>14000</v>
      </c>
      <c r="H63" s="20"/>
    </row>
    <row r="64" spans="1:8" s="16" customFormat="1" ht="13.5" customHeight="1">
      <c r="A64" s="15"/>
      <c r="B64" s="14" t="s">
        <v>128</v>
      </c>
      <c r="C64" s="14" t="s">
        <v>209</v>
      </c>
      <c r="D64" s="14" t="s">
        <v>242</v>
      </c>
      <c r="E64" s="14" t="s">
        <v>245</v>
      </c>
      <c r="F64" s="28">
        <v>2</v>
      </c>
      <c r="G64" s="20">
        <f t="shared" si="0"/>
        <v>4000</v>
      </c>
      <c r="H64" s="20"/>
    </row>
    <row r="65" spans="1:8" s="16" customFormat="1" ht="13.5" customHeight="1">
      <c r="A65" s="15"/>
      <c r="B65" s="14" t="s">
        <v>129</v>
      </c>
      <c r="C65" s="14" t="s">
        <v>210</v>
      </c>
      <c r="D65" s="14" t="s">
        <v>242</v>
      </c>
      <c r="E65" s="14" t="s">
        <v>246</v>
      </c>
      <c r="F65" s="28">
        <v>5</v>
      </c>
      <c r="G65" s="20">
        <f t="shared" si="0"/>
        <v>10000</v>
      </c>
      <c r="H65" s="20"/>
    </row>
    <row r="66" spans="1:8" s="16" customFormat="1" ht="13.5" customHeight="1">
      <c r="A66" s="15"/>
      <c r="B66" s="29" t="s">
        <v>130</v>
      </c>
      <c r="C66" s="29" t="s">
        <v>211</v>
      </c>
      <c r="D66" s="14" t="s">
        <v>242</v>
      </c>
      <c r="E66" s="14" t="s">
        <v>247</v>
      </c>
      <c r="F66" s="28">
        <v>3</v>
      </c>
      <c r="G66" s="20">
        <f t="shared" si="0"/>
        <v>6000</v>
      </c>
      <c r="H66" s="20"/>
    </row>
    <row r="67" spans="1:8" s="16" customFormat="1" ht="13.5" customHeight="1">
      <c r="A67" s="15"/>
      <c r="B67" s="14" t="s">
        <v>131</v>
      </c>
      <c r="C67" s="14" t="s">
        <v>212</v>
      </c>
      <c r="D67" s="14" t="s">
        <v>242</v>
      </c>
      <c r="E67" s="14" t="s">
        <v>59</v>
      </c>
      <c r="F67" s="28">
        <v>3</v>
      </c>
      <c r="G67" s="20">
        <f aca="true" t="shared" si="1" ref="G67:H96">F67*2000</f>
        <v>6000</v>
      </c>
      <c r="H67" s="20"/>
    </row>
    <row r="68" spans="1:8" s="16" customFormat="1" ht="13.5" customHeight="1">
      <c r="A68" s="15"/>
      <c r="B68" s="14" t="s">
        <v>8</v>
      </c>
      <c r="C68" s="14" t="s">
        <v>9</v>
      </c>
      <c r="D68" s="14" t="s">
        <v>242</v>
      </c>
      <c r="E68" s="14" t="s">
        <v>268</v>
      </c>
      <c r="F68" s="28">
        <v>15</v>
      </c>
      <c r="G68" s="20">
        <f t="shared" si="1"/>
        <v>30000</v>
      </c>
      <c r="H68" s="20"/>
    </row>
    <row r="69" spans="1:8" s="16" customFormat="1" ht="13.5" customHeight="1">
      <c r="A69" s="15"/>
      <c r="B69" s="14" t="s">
        <v>132</v>
      </c>
      <c r="C69" s="14" t="s">
        <v>213</v>
      </c>
      <c r="D69" s="14" t="s">
        <v>242</v>
      </c>
      <c r="E69" s="14" t="s">
        <v>262</v>
      </c>
      <c r="F69" s="28">
        <v>5</v>
      </c>
      <c r="G69" s="20">
        <f t="shared" si="1"/>
        <v>10000</v>
      </c>
      <c r="H69" s="20"/>
    </row>
    <row r="70" spans="1:8" s="16" customFormat="1" ht="13.5" customHeight="1">
      <c r="A70" s="15"/>
      <c r="B70" s="14" t="s">
        <v>133</v>
      </c>
      <c r="C70" s="14" t="s">
        <v>214</v>
      </c>
      <c r="D70" s="14" t="s">
        <v>240</v>
      </c>
      <c r="E70" s="14" t="s">
        <v>266</v>
      </c>
      <c r="F70" s="28">
        <v>5</v>
      </c>
      <c r="G70" s="20">
        <f t="shared" si="1"/>
        <v>10000</v>
      </c>
      <c r="H70" s="20"/>
    </row>
    <row r="71" spans="1:8" s="16" customFormat="1" ht="13.5" customHeight="1">
      <c r="A71" s="15"/>
      <c r="B71" s="14" t="s">
        <v>134</v>
      </c>
      <c r="C71" s="14" t="s">
        <v>278</v>
      </c>
      <c r="D71" s="14" t="s">
        <v>240</v>
      </c>
      <c r="E71" s="14" t="s">
        <v>279</v>
      </c>
      <c r="F71" s="28">
        <v>5</v>
      </c>
      <c r="G71" s="20">
        <f t="shared" si="1"/>
        <v>10000</v>
      </c>
      <c r="H71" s="20"/>
    </row>
    <row r="72" spans="1:8" s="16" customFormat="1" ht="13.5" customHeight="1">
      <c r="A72" s="15"/>
      <c r="B72" s="14" t="s">
        <v>135</v>
      </c>
      <c r="C72" s="14" t="s">
        <v>215</v>
      </c>
      <c r="D72" s="14" t="s">
        <v>240</v>
      </c>
      <c r="E72" s="14" t="s">
        <v>269</v>
      </c>
      <c r="F72" s="28">
        <v>1</v>
      </c>
      <c r="G72" s="20">
        <f t="shared" si="1"/>
        <v>2000</v>
      </c>
      <c r="H72" s="20"/>
    </row>
    <row r="73" spans="1:8" s="16" customFormat="1" ht="13.5" customHeight="1">
      <c r="A73" s="15"/>
      <c r="B73" s="14" t="s">
        <v>136</v>
      </c>
      <c r="C73" s="14" t="s">
        <v>216</v>
      </c>
      <c r="D73" s="14" t="s">
        <v>240</v>
      </c>
      <c r="E73" s="14" t="s">
        <v>270</v>
      </c>
      <c r="F73" s="28">
        <v>7</v>
      </c>
      <c r="G73" s="20">
        <f t="shared" si="1"/>
        <v>14000</v>
      </c>
      <c r="H73" s="20"/>
    </row>
    <row r="74" spans="1:8" s="16" customFormat="1" ht="13.5" customHeight="1">
      <c r="A74" s="15"/>
      <c r="B74" s="14" t="s">
        <v>137</v>
      </c>
      <c r="C74" s="14" t="s">
        <v>217</v>
      </c>
      <c r="D74" s="14" t="s">
        <v>240</v>
      </c>
      <c r="E74" s="14" t="s">
        <v>271</v>
      </c>
      <c r="F74" s="28">
        <v>9</v>
      </c>
      <c r="G74" s="20">
        <f t="shared" si="1"/>
        <v>18000</v>
      </c>
      <c r="H74" s="20"/>
    </row>
    <row r="75" spans="1:8" s="16" customFormat="1" ht="13.5" customHeight="1">
      <c r="A75" s="15"/>
      <c r="B75" s="14" t="s">
        <v>138</v>
      </c>
      <c r="C75" s="14" t="s">
        <v>218</v>
      </c>
      <c r="D75" s="14" t="s">
        <v>240</v>
      </c>
      <c r="E75" s="14" t="s">
        <v>248</v>
      </c>
      <c r="F75" s="28">
        <v>1</v>
      </c>
      <c r="G75" s="20">
        <f t="shared" si="1"/>
        <v>2000</v>
      </c>
      <c r="H75" s="20"/>
    </row>
    <row r="76" spans="1:8" s="16" customFormat="1" ht="13.5" customHeight="1">
      <c r="A76" s="15"/>
      <c r="B76" s="14" t="s">
        <v>0</v>
      </c>
      <c r="C76" s="14" t="s">
        <v>1</v>
      </c>
      <c r="D76" s="14" t="s">
        <v>240</v>
      </c>
      <c r="E76" s="14" t="s">
        <v>272</v>
      </c>
      <c r="F76" s="28">
        <v>5</v>
      </c>
      <c r="G76" s="20">
        <f t="shared" si="1"/>
        <v>10000</v>
      </c>
      <c r="H76" s="20"/>
    </row>
    <row r="77" spans="1:8" s="16" customFormat="1" ht="13.5" customHeight="1">
      <c r="A77" s="15"/>
      <c r="B77" s="14" t="s">
        <v>2</v>
      </c>
      <c r="C77" s="14" t="s">
        <v>3</v>
      </c>
      <c r="D77" s="14" t="s">
        <v>240</v>
      </c>
      <c r="E77" s="14" t="s">
        <v>273</v>
      </c>
      <c r="F77" s="28">
        <v>20</v>
      </c>
      <c r="G77" s="20">
        <f t="shared" si="1"/>
        <v>40000</v>
      </c>
      <c r="H77" s="20">
        <v>42326.6</v>
      </c>
    </row>
    <row r="78" spans="1:8" s="16" customFormat="1" ht="13.5" customHeight="1">
      <c r="A78" s="15"/>
      <c r="B78" s="14" t="s">
        <v>139</v>
      </c>
      <c r="C78" s="14" t="s">
        <v>219</v>
      </c>
      <c r="D78" s="14" t="s">
        <v>240</v>
      </c>
      <c r="E78" s="14" t="s">
        <v>274</v>
      </c>
      <c r="F78" s="28">
        <v>1</v>
      </c>
      <c r="G78" s="20">
        <f t="shared" si="1"/>
        <v>2000</v>
      </c>
      <c r="H78" s="20"/>
    </row>
    <row r="79" spans="1:8" s="16" customFormat="1" ht="13.5" customHeight="1">
      <c r="A79" s="15"/>
      <c r="B79" s="14" t="s">
        <v>140</v>
      </c>
      <c r="C79" s="14" t="s">
        <v>220</v>
      </c>
      <c r="D79" s="14" t="s">
        <v>240</v>
      </c>
      <c r="E79" s="14" t="s">
        <v>275</v>
      </c>
      <c r="F79" s="28">
        <v>7</v>
      </c>
      <c r="G79" s="20">
        <f t="shared" si="1"/>
        <v>14000</v>
      </c>
      <c r="H79" s="20"/>
    </row>
    <row r="80" spans="1:8" s="16" customFormat="1" ht="13.5" customHeight="1">
      <c r="A80" s="15"/>
      <c r="B80" s="14" t="s">
        <v>141</v>
      </c>
      <c r="C80" s="14" t="s">
        <v>221</v>
      </c>
      <c r="D80" s="14" t="s">
        <v>240</v>
      </c>
      <c r="E80" s="14" t="s">
        <v>276</v>
      </c>
      <c r="F80" s="28">
        <v>1</v>
      </c>
      <c r="G80" s="20">
        <f t="shared" si="1"/>
        <v>2000</v>
      </c>
      <c r="H80" s="20"/>
    </row>
    <row r="81" spans="1:8" s="16" customFormat="1" ht="13.5" customHeight="1">
      <c r="A81" s="15"/>
      <c r="B81" s="14" t="s">
        <v>142</v>
      </c>
      <c r="C81" s="14" t="s">
        <v>222</v>
      </c>
      <c r="D81" s="14" t="s">
        <v>240</v>
      </c>
      <c r="E81" s="14" t="s">
        <v>280</v>
      </c>
      <c r="F81" s="28">
        <v>3</v>
      </c>
      <c r="G81" s="20">
        <f t="shared" si="1"/>
        <v>6000</v>
      </c>
      <c r="H81" s="20"/>
    </row>
    <row r="82" spans="1:8" s="16" customFormat="1" ht="13.5" customHeight="1">
      <c r="A82" s="15"/>
      <c r="B82" s="29" t="s">
        <v>143</v>
      </c>
      <c r="C82" s="29" t="s">
        <v>223</v>
      </c>
      <c r="D82" s="14" t="s">
        <v>240</v>
      </c>
      <c r="E82" s="14" t="s">
        <v>248</v>
      </c>
      <c r="F82" s="30">
        <v>2</v>
      </c>
      <c r="G82" s="20">
        <f t="shared" si="1"/>
        <v>4000</v>
      </c>
      <c r="H82" s="20"/>
    </row>
    <row r="83" spans="1:8" s="16" customFormat="1" ht="13.5" customHeight="1">
      <c r="A83" s="15"/>
      <c r="B83" s="14" t="s">
        <v>144</v>
      </c>
      <c r="C83" s="14" t="s">
        <v>224</v>
      </c>
      <c r="D83" s="14" t="s">
        <v>240</v>
      </c>
      <c r="E83" s="14" t="s">
        <v>281</v>
      </c>
      <c r="F83" s="28">
        <v>5</v>
      </c>
      <c r="G83" s="20">
        <f t="shared" si="1"/>
        <v>10000</v>
      </c>
      <c r="H83" s="20"/>
    </row>
    <row r="84" spans="1:8" s="16" customFormat="1" ht="13.5" customHeight="1">
      <c r="A84" s="15"/>
      <c r="B84" s="14" t="s">
        <v>145</v>
      </c>
      <c r="C84" s="14" t="s">
        <v>225</v>
      </c>
      <c r="D84" s="14" t="s">
        <v>240</v>
      </c>
      <c r="E84" s="14" t="s">
        <v>277</v>
      </c>
      <c r="F84" s="28">
        <v>2</v>
      </c>
      <c r="G84" s="20">
        <f t="shared" si="1"/>
        <v>4000</v>
      </c>
      <c r="H84" s="20"/>
    </row>
    <row r="85" spans="1:8" s="16" customFormat="1" ht="13.5" customHeight="1">
      <c r="A85" s="15"/>
      <c r="B85" s="14" t="s">
        <v>146</v>
      </c>
      <c r="C85" s="14" t="s">
        <v>226</v>
      </c>
      <c r="D85" s="14" t="s">
        <v>240</v>
      </c>
      <c r="E85" s="14" t="s">
        <v>269</v>
      </c>
      <c r="F85" s="28">
        <v>6</v>
      </c>
      <c r="G85" s="20">
        <f t="shared" si="1"/>
        <v>12000</v>
      </c>
      <c r="H85" s="20"/>
    </row>
    <row r="86" spans="1:8" s="16" customFormat="1" ht="13.5" customHeight="1">
      <c r="A86" s="15"/>
      <c r="B86" s="14" t="s">
        <v>147</v>
      </c>
      <c r="C86" s="14" t="s">
        <v>227</v>
      </c>
      <c r="D86" s="14" t="s">
        <v>240</v>
      </c>
      <c r="E86" s="14" t="s">
        <v>271</v>
      </c>
      <c r="F86" s="28">
        <v>12</v>
      </c>
      <c r="G86" s="20">
        <f t="shared" si="1"/>
        <v>24000</v>
      </c>
      <c r="H86" s="20"/>
    </row>
    <row r="87" spans="1:8" s="16" customFormat="1" ht="13.5" customHeight="1">
      <c r="A87" s="15"/>
      <c r="B87" s="14" t="s">
        <v>148</v>
      </c>
      <c r="C87" s="14" t="s">
        <v>228</v>
      </c>
      <c r="D87" s="14" t="s">
        <v>240</v>
      </c>
      <c r="E87" s="14" t="s">
        <v>274</v>
      </c>
      <c r="F87" s="28">
        <v>4</v>
      </c>
      <c r="G87" s="20">
        <f t="shared" si="1"/>
        <v>8000</v>
      </c>
      <c r="H87" s="20"/>
    </row>
    <row r="88" spans="1:8" s="16" customFormat="1" ht="13.5" customHeight="1">
      <c r="A88" s="15"/>
      <c r="B88" s="29" t="s">
        <v>149</v>
      </c>
      <c r="C88" s="29" t="s">
        <v>229</v>
      </c>
      <c r="D88" s="14" t="s">
        <v>240</v>
      </c>
      <c r="E88" s="14" t="s">
        <v>58</v>
      </c>
      <c r="F88" s="30">
        <v>1</v>
      </c>
      <c r="G88" s="20">
        <f t="shared" si="1"/>
        <v>2000</v>
      </c>
      <c r="H88" s="20"/>
    </row>
    <row r="89" spans="1:8" s="16" customFormat="1" ht="13.5" customHeight="1">
      <c r="A89" s="15"/>
      <c r="B89" s="14" t="s">
        <v>150</v>
      </c>
      <c r="C89" s="14" t="s">
        <v>230</v>
      </c>
      <c r="D89" s="14" t="s">
        <v>241</v>
      </c>
      <c r="E89" s="14" t="s">
        <v>251</v>
      </c>
      <c r="F89" s="28">
        <v>8</v>
      </c>
      <c r="G89" s="20">
        <f t="shared" si="1"/>
        <v>16000</v>
      </c>
      <c r="H89" s="20"/>
    </row>
    <row r="90" spans="1:8" s="16" customFormat="1" ht="13.5" customHeight="1">
      <c r="A90" s="15"/>
      <c r="B90" s="14" t="s">
        <v>151</v>
      </c>
      <c r="C90" s="14" t="s">
        <v>231</v>
      </c>
      <c r="D90" s="14" t="s">
        <v>241</v>
      </c>
      <c r="E90" s="14" t="s">
        <v>249</v>
      </c>
      <c r="F90" s="28">
        <v>2</v>
      </c>
      <c r="G90" s="20">
        <f t="shared" si="1"/>
        <v>4000</v>
      </c>
      <c r="H90" s="20"/>
    </row>
    <row r="91" spans="1:8" s="16" customFormat="1" ht="13.5" customHeight="1">
      <c r="A91" s="15"/>
      <c r="B91" s="14" t="s">
        <v>70</v>
      </c>
      <c r="C91" s="14" t="s">
        <v>232</v>
      </c>
      <c r="D91" s="14" t="s">
        <v>241</v>
      </c>
      <c r="E91" s="14" t="s">
        <v>251</v>
      </c>
      <c r="F91" s="28">
        <v>5</v>
      </c>
      <c r="G91" s="20">
        <f t="shared" si="1"/>
        <v>10000</v>
      </c>
      <c r="H91" s="20"/>
    </row>
    <row r="92" spans="1:8" s="16" customFormat="1" ht="13.5" customHeight="1">
      <c r="A92" s="15"/>
      <c r="B92" s="14" t="s">
        <v>152</v>
      </c>
      <c r="C92" s="14" t="s">
        <v>233</v>
      </c>
      <c r="D92" s="14" t="s">
        <v>241</v>
      </c>
      <c r="E92" s="14" t="s">
        <v>252</v>
      </c>
      <c r="F92" s="28">
        <v>5</v>
      </c>
      <c r="G92" s="20">
        <f t="shared" si="1"/>
        <v>10000</v>
      </c>
      <c r="H92" s="20"/>
    </row>
    <row r="93" spans="1:8" s="16" customFormat="1" ht="13.5" customHeight="1">
      <c r="A93" s="15"/>
      <c r="B93" s="29" t="s">
        <v>71</v>
      </c>
      <c r="C93" s="29" t="s">
        <v>72</v>
      </c>
      <c r="D93" s="14" t="s">
        <v>241</v>
      </c>
      <c r="E93" s="14" t="s">
        <v>250</v>
      </c>
      <c r="F93" s="30">
        <v>10</v>
      </c>
      <c r="G93" s="20">
        <f t="shared" si="1"/>
        <v>20000</v>
      </c>
      <c r="H93" s="20"/>
    </row>
    <row r="94" spans="1:8" s="16" customFormat="1" ht="13.5" customHeight="1">
      <c r="A94" s="15"/>
      <c r="B94" s="14" t="s">
        <v>153</v>
      </c>
      <c r="C94" s="14" t="s">
        <v>234</v>
      </c>
      <c r="D94" s="14" t="s">
        <v>241</v>
      </c>
      <c r="E94" s="14" t="s">
        <v>249</v>
      </c>
      <c r="F94" s="28">
        <v>5</v>
      </c>
      <c r="G94" s="20">
        <f t="shared" si="1"/>
        <v>10000</v>
      </c>
      <c r="H94" s="20"/>
    </row>
    <row r="95" spans="1:8" s="16" customFormat="1" ht="13.5" customHeight="1">
      <c r="A95" s="15"/>
      <c r="B95" s="29" t="s">
        <v>154</v>
      </c>
      <c r="C95" s="29" t="s">
        <v>235</v>
      </c>
      <c r="D95" s="14" t="s">
        <v>241</v>
      </c>
      <c r="E95" s="14" t="s">
        <v>249</v>
      </c>
      <c r="F95" s="28">
        <v>1</v>
      </c>
      <c r="G95" s="20">
        <f t="shared" si="1"/>
        <v>2000</v>
      </c>
      <c r="H95" s="20"/>
    </row>
    <row r="96" spans="1:8" s="16" customFormat="1" ht="13.5" customHeight="1">
      <c r="A96" s="15"/>
      <c r="B96" s="29" t="s">
        <v>155</v>
      </c>
      <c r="C96" s="29" t="s">
        <v>236</v>
      </c>
      <c r="D96" s="14" t="s">
        <v>241</v>
      </c>
      <c r="E96" s="14" t="s">
        <v>249</v>
      </c>
      <c r="F96" s="28">
        <v>3</v>
      </c>
      <c r="G96" s="20">
        <f t="shared" si="1"/>
        <v>6000</v>
      </c>
      <c r="H96" s="20"/>
    </row>
    <row r="97" spans="1:8" s="16" customFormat="1" ht="13.5" customHeight="1">
      <c r="A97" s="15"/>
      <c r="B97" s="29" t="s">
        <v>156</v>
      </c>
      <c r="C97" s="29" t="s">
        <v>237</v>
      </c>
      <c r="D97" s="14" t="s">
        <v>241</v>
      </c>
      <c r="E97" s="14" t="s">
        <v>250</v>
      </c>
      <c r="F97" s="28">
        <v>4</v>
      </c>
      <c r="G97" s="20">
        <f aca="true" t="shared" si="2" ref="G97:H107">F97*2000</f>
        <v>8000</v>
      </c>
      <c r="H97" s="20"/>
    </row>
    <row r="98" spans="1:8" s="16" customFormat="1" ht="13.5" customHeight="1">
      <c r="A98" s="15"/>
      <c r="B98" s="14" t="s">
        <v>20</v>
      </c>
      <c r="C98" s="14" t="s">
        <v>21</v>
      </c>
      <c r="D98" s="14" t="s">
        <v>17</v>
      </c>
      <c r="E98" s="14" t="s">
        <v>17</v>
      </c>
      <c r="F98" s="28">
        <v>5</v>
      </c>
      <c r="G98" s="20">
        <f t="shared" si="2"/>
        <v>10000</v>
      </c>
      <c r="H98" s="20"/>
    </row>
    <row r="99" spans="1:8" s="16" customFormat="1" ht="13.5" customHeight="1">
      <c r="A99" s="15"/>
      <c r="B99" s="14" t="s">
        <v>22</v>
      </c>
      <c r="C99" s="14" t="s">
        <v>28</v>
      </c>
      <c r="D99" s="14" t="s">
        <v>17</v>
      </c>
      <c r="E99" s="14" t="s">
        <v>17</v>
      </c>
      <c r="F99" s="28">
        <f>1+13</f>
        <v>14</v>
      </c>
      <c r="G99" s="20">
        <f t="shared" si="2"/>
        <v>28000</v>
      </c>
      <c r="H99" s="20"/>
    </row>
    <row r="100" spans="1:8" s="16" customFormat="1" ht="13.5" customHeight="1">
      <c r="A100" s="15"/>
      <c r="B100" s="14" t="s">
        <v>23</v>
      </c>
      <c r="C100" s="14" t="s">
        <v>28</v>
      </c>
      <c r="D100" s="14" t="s">
        <v>17</v>
      </c>
      <c r="E100" s="14" t="s">
        <v>17</v>
      </c>
      <c r="F100" s="28">
        <v>7</v>
      </c>
      <c r="G100" s="20">
        <f t="shared" si="2"/>
        <v>14000</v>
      </c>
      <c r="H100" s="20"/>
    </row>
    <row r="101" spans="1:8" s="16" customFormat="1" ht="13.5" customHeight="1">
      <c r="A101" s="15"/>
      <c r="B101" s="14" t="s">
        <v>24</v>
      </c>
      <c r="C101" s="14" t="s">
        <v>28</v>
      </c>
      <c r="D101" s="14" t="s">
        <v>17</v>
      </c>
      <c r="E101" s="14" t="s">
        <v>17</v>
      </c>
      <c r="F101" s="28">
        <v>8</v>
      </c>
      <c r="G101" s="20">
        <f t="shared" si="2"/>
        <v>16000</v>
      </c>
      <c r="H101" s="20"/>
    </row>
    <row r="102" spans="1:8" s="16" customFormat="1" ht="13.5" customHeight="1">
      <c r="A102" s="15"/>
      <c r="B102" s="14" t="s">
        <v>25</v>
      </c>
      <c r="C102" s="14" t="s">
        <v>28</v>
      </c>
      <c r="D102" s="14" t="s">
        <v>17</v>
      </c>
      <c r="E102" s="14" t="s">
        <v>17</v>
      </c>
      <c r="F102" s="28">
        <f>9+3</f>
        <v>12</v>
      </c>
      <c r="G102" s="20">
        <f t="shared" si="2"/>
        <v>24000</v>
      </c>
      <c r="H102" s="20"/>
    </row>
    <row r="103" spans="1:8" s="16" customFormat="1" ht="13.5" customHeight="1">
      <c r="A103" s="15"/>
      <c r="B103" s="14" t="s">
        <v>26</v>
      </c>
      <c r="C103" s="14" t="s">
        <v>28</v>
      </c>
      <c r="D103" s="14" t="s">
        <v>17</v>
      </c>
      <c r="E103" s="14" t="s">
        <v>17</v>
      </c>
      <c r="F103" s="28">
        <f>3+1</f>
        <v>4</v>
      </c>
      <c r="G103" s="20">
        <f t="shared" si="2"/>
        <v>8000</v>
      </c>
      <c r="H103" s="20"/>
    </row>
    <row r="104" spans="1:8" s="16" customFormat="1" ht="13.5" customHeight="1">
      <c r="A104" s="15"/>
      <c r="B104" s="14" t="s">
        <v>27</v>
      </c>
      <c r="C104" s="14" t="s">
        <v>28</v>
      </c>
      <c r="D104" s="14" t="s">
        <v>17</v>
      </c>
      <c r="E104" s="14" t="s">
        <v>17</v>
      </c>
      <c r="F104" s="28">
        <v>5</v>
      </c>
      <c r="G104" s="20">
        <f t="shared" si="2"/>
        <v>10000</v>
      </c>
      <c r="H104" s="20"/>
    </row>
    <row r="105" spans="1:8" s="16" customFormat="1" ht="13.5" customHeight="1">
      <c r="A105" s="15"/>
      <c r="B105" s="14" t="s">
        <v>29</v>
      </c>
      <c r="C105" s="14" t="s">
        <v>30</v>
      </c>
      <c r="D105" s="14" t="s">
        <v>17</v>
      </c>
      <c r="E105" s="14" t="s">
        <v>17</v>
      </c>
      <c r="F105" s="28">
        <f>6+1</f>
        <v>7</v>
      </c>
      <c r="G105" s="20">
        <f t="shared" si="2"/>
        <v>14000</v>
      </c>
      <c r="H105" s="20"/>
    </row>
    <row r="106" spans="1:8" s="16" customFormat="1" ht="13.5" customHeight="1">
      <c r="A106" s="15"/>
      <c r="B106" s="14" t="s">
        <v>31</v>
      </c>
      <c r="C106" s="14" t="s">
        <v>32</v>
      </c>
      <c r="D106" s="14" t="s">
        <v>17</v>
      </c>
      <c r="E106" s="14" t="s">
        <v>17</v>
      </c>
      <c r="F106" s="28">
        <v>2</v>
      </c>
      <c r="G106" s="20">
        <f t="shared" si="2"/>
        <v>4000</v>
      </c>
      <c r="H106" s="20"/>
    </row>
    <row r="107" spans="1:8" s="16" customFormat="1" ht="13.5" customHeight="1">
      <c r="A107" s="15"/>
      <c r="B107" s="14" t="s">
        <v>33</v>
      </c>
      <c r="C107" s="14" t="s">
        <v>34</v>
      </c>
      <c r="D107" s="14" t="s">
        <v>17</v>
      </c>
      <c r="E107" s="14" t="s">
        <v>17</v>
      </c>
      <c r="F107" s="28">
        <v>2</v>
      </c>
      <c r="G107" s="20">
        <f t="shared" si="2"/>
        <v>4000</v>
      </c>
      <c r="H107" s="20"/>
    </row>
    <row r="108" spans="1:8" s="16" customFormat="1" ht="13.5" customHeight="1">
      <c r="A108" s="15"/>
      <c r="B108" s="26" t="s">
        <v>53</v>
      </c>
      <c r="C108" s="26" t="s">
        <v>54</v>
      </c>
      <c r="D108" s="14" t="s">
        <v>17</v>
      </c>
      <c r="E108" s="14" t="s">
        <v>17</v>
      </c>
      <c r="F108" s="11">
        <v>4</v>
      </c>
      <c r="G108" s="20">
        <f>F108*1209</f>
        <v>4836</v>
      </c>
      <c r="H108" s="20"/>
    </row>
    <row r="109" spans="1:8" s="16" customFormat="1" ht="13.5" customHeight="1">
      <c r="A109" s="15"/>
      <c r="B109" s="26" t="s">
        <v>39</v>
      </c>
      <c r="C109" s="26" t="s">
        <v>40</v>
      </c>
      <c r="D109" s="14" t="s">
        <v>17</v>
      </c>
      <c r="E109" s="14" t="s">
        <v>17</v>
      </c>
      <c r="F109" s="11">
        <v>2</v>
      </c>
      <c r="G109" s="20">
        <f aca="true" t="shared" si="3" ref="G109:H119">F109*1209</f>
        <v>2418</v>
      </c>
      <c r="H109" s="20"/>
    </row>
    <row r="110" spans="1:8" s="16" customFormat="1" ht="13.5" customHeight="1">
      <c r="A110" s="15"/>
      <c r="B110" s="26" t="s">
        <v>41</v>
      </c>
      <c r="C110" s="26" t="s">
        <v>42</v>
      </c>
      <c r="D110" s="14" t="s">
        <v>17</v>
      </c>
      <c r="E110" s="14" t="s">
        <v>17</v>
      </c>
      <c r="F110" s="11">
        <v>3</v>
      </c>
      <c r="G110" s="20">
        <f t="shared" si="3"/>
        <v>3627</v>
      </c>
      <c r="H110" s="20"/>
    </row>
    <row r="111" spans="1:8" s="16" customFormat="1" ht="13.5" customHeight="1">
      <c r="A111" s="15"/>
      <c r="B111" s="44" t="s">
        <v>37</v>
      </c>
      <c r="C111" s="44" t="s">
        <v>38</v>
      </c>
      <c r="D111" s="14" t="s">
        <v>16</v>
      </c>
      <c r="E111" s="14" t="s">
        <v>59</v>
      </c>
      <c r="F111" s="11">
        <v>10</v>
      </c>
      <c r="G111" s="20">
        <f t="shared" si="3"/>
        <v>12090</v>
      </c>
      <c r="H111" s="20"/>
    </row>
    <row r="112" spans="1:8" s="16" customFormat="1" ht="13.5" customHeight="1">
      <c r="A112" s="15"/>
      <c r="B112" s="26" t="s">
        <v>45</v>
      </c>
      <c r="C112" s="26" t="s">
        <v>46</v>
      </c>
      <c r="D112" s="14" t="s">
        <v>17</v>
      </c>
      <c r="E112" s="14" t="s">
        <v>17</v>
      </c>
      <c r="F112" s="11">
        <v>8</v>
      </c>
      <c r="G112" s="20">
        <f t="shared" si="3"/>
        <v>9672</v>
      </c>
      <c r="H112" s="20"/>
    </row>
    <row r="113" spans="1:8" s="16" customFormat="1" ht="13.5" customHeight="1">
      <c r="A113" s="15"/>
      <c r="B113" s="26" t="s">
        <v>47</v>
      </c>
      <c r="C113" s="26" t="s">
        <v>48</v>
      </c>
      <c r="D113" s="14" t="s">
        <v>15</v>
      </c>
      <c r="E113" s="14" t="s">
        <v>18</v>
      </c>
      <c r="F113" s="11">
        <v>1</v>
      </c>
      <c r="G113" s="20">
        <f t="shared" si="3"/>
        <v>1209</v>
      </c>
      <c r="H113" s="20"/>
    </row>
    <row r="114" spans="1:8" s="16" customFormat="1" ht="13.5" customHeight="1">
      <c r="A114" s="15"/>
      <c r="B114" s="26" t="s">
        <v>49</v>
      </c>
      <c r="C114" s="26" t="s">
        <v>50</v>
      </c>
      <c r="D114" s="14" t="s">
        <v>15</v>
      </c>
      <c r="E114" s="14" t="s">
        <v>61</v>
      </c>
      <c r="F114" s="11">
        <v>33</v>
      </c>
      <c r="G114" s="20">
        <f t="shared" si="3"/>
        <v>39897</v>
      </c>
      <c r="H114" s="20"/>
    </row>
    <row r="115" spans="1:8" s="16" customFormat="1" ht="13.5" customHeight="1">
      <c r="A115" s="15"/>
      <c r="B115" s="26" t="s">
        <v>51</v>
      </c>
      <c r="C115" s="26" t="s">
        <v>52</v>
      </c>
      <c r="D115" s="14" t="s">
        <v>15</v>
      </c>
      <c r="E115" s="14" t="s">
        <v>62</v>
      </c>
      <c r="F115" s="11">
        <v>31</v>
      </c>
      <c r="G115" s="20">
        <f t="shared" si="3"/>
        <v>37479</v>
      </c>
      <c r="H115" s="20">
        <v>46906.23</v>
      </c>
    </row>
    <row r="116" spans="1:8" s="16" customFormat="1" ht="13.5" customHeight="1">
      <c r="A116" s="15"/>
      <c r="B116" s="26" t="s">
        <v>43</v>
      </c>
      <c r="C116" s="26" t="s">
        <v>44</v>
      </c>
      <c r="D116" s="14" t="s">
        <v>19</v>
      </c>
      <c r="E116" s="14" t="s">
        <v>60</v>
      </c>
      <c r="F116" s="11">
        <v>14</v>
      </c>
      <c r="G116" s="20">
        <f t="shared" si="3"/>
        <v>16926</v>
      </c>
      <c r="H116" s="20"/>
    </row>
    <row r="117" spans="1:8" s="16" customFormat="1" ht="13.5" customHeight="1">
      <c r="A117" s="15"/>
      <c r="B117" s="26" t="s">
        <v>63</v>
      </c>
      <c r="C117" s="26" t="s">
        <v>64</v>
      </c>
      <c r="D117" s="14" t="s">
        <v>16</v>
      </c>
      <c r="E117" s="14" t="s">
        <v>59</v>
      </c>
      <c r="F117" s="11">
        <v>31</v>
      </c>
      <c r="G117" s="20">
        <f t="shared" si="3"/>
        <v>37479</v>
      </c>
      <c r="H117" s="20"/>
    </row>
    <row r="118" spans="1:8" s="16" customFormat="1" ht="13.5" customHeight="1">
      <c r="A118" s="15"/>
      <c r="B118" s="27" t="s">
        <v>57</v>
      </c>
      <c r="C118" s="27" t="s">
        <v>55</v>
      </c>
      <c r="D118" s="14" t="s">
        <v>19</v>
      </c>
      <c r="E118" s="14" t="s">
        <v>55</v>
      </c>
      <c r="F118" s="10">
        <v>20</v>
      </c>
      <c r="G118" s="20">
        <f t="shared" si="3"/>
        <v>24180</v>
      </c>
      <c r="H118" s="20"/>
    </row>
    <row r="119" spans="1:8" s="16" customFormat="1" ht="13.5" customHeight="1">
      <c r="A119" s="15"/>
      <c r="B119" s="27" t="s">
        <v>68</v>
      </c>
      <c r="C119" s="27" t="s">
        <v>69</v>
      </c>
      <c r="D119" s="14" t="s">
        <v>17</v>
      </c>
      <c r="E119" s="14" t="s">
        <v>56</v>
      </c>
      <c r="F119" s="10">
        <v>5</v>
      </c>
      <c r="G119" s="20">
        <f t="shared" si="3"/>
        <v>6045</v>
      </c>
      <c r="H119" s="20"/>
    </row>
    <row r="120" spans="1:8" s="16" customFormat="1" ht="13.5" customHeight="1">
      <c r="A120" s="15"/>
      <c r="B120" s="40" t="s">
        <v>282</v>
      </c>
      <c r="C120" s="40"/>
      <c r="D120" s="40"/>
      <c r="E120" s="40"/>
      <c r="F120" s="33">
        <f>SUM(F6:F119)</f>
        <v>1149</v>
      </c>
      <c r="G120" s="32">
        <f>SUM(G6:G119)</f>
        <v>2169858</v>
      </c>
      <c r="H120" s="32">
        <f>SUM(H6:H119)</f>
        <v>271029.13</v>
      </c>
    </row>
    <row r="121" spans="1:8" s="13" customFormat="1" ht="13.5" customHeight="1">
      <c r="A121" s="12"/>
      <c r="B121" s="34"/>
      <c r="C121" s="35"/>
      <c r="D121" s="36"/>
      <c r="E121" s="25" t="s">
        <v>65</v>
      </c>
      <c r="F121" s="23">
        <f>F120</f>
        <v>1149</v>
      </c>
      <c r="G121" s="43">
        <f>G120+H120</f>
        <v>2440887.13</v>
      </c>
      <c r="H121" s="43"/>
    </row>
    <row r="122" spans="1:8" s="13" customFormat="1" ht="25.5" customHeight="1">
      <c r="A122" s="12"/>
      <c r="B122" s="37"/>
      <c r="C122" s="37"/>
      <c r="D122" s="17"/>
      <c r="E122" s="18"/>
      <c r="F122" s="24" t="s">
        <v>66</v>
      </c>
      <c r="G122" s="43" t="s">
        <v>67</v>
      </c>
      <c r="H122" s="43"/>
    </row>
    <row r="123" spans="1:7" s="13" customFormat="1" ht="6.75" customHeight="1">
      <c r="A123" s="12"/>
      <c r="B123" s="12"/>
      <c r="C123" s="12"/>
      <c r="D123" s="12"/>
      <c r="E123" s="12"/>
      <c r="F123" s="12"/>
      <c r="G123" s="19"/>
    </row>
    <row r="124" spans="6:7" s="3" customFormat="1" ht="12">
      <c r="F124" s="8"/>
      <c r="G124" s="9"/>
    </row>
  </sheetData>
  <sheetProtection/>
  <mergeCells count="9">
    <mergeCell ref="B121:D121"/>
    <mergeCell ref="B122:C122"/>
    <mergeCell ref="B1:C1"/>
    <mergeCell ref="B2:G2"/>
    <mergeCell ref="B120:E120"/>
    <mergeCell ref="G4:H4"/>
    <mergeCell ref="B5:H5"/>
    <mergeCell ref="G121:H121"/>
    <mergeCell ref="G122:H122"/>
  </mergeCells>
  <printOptions/>
  <pageMargins left="0.17" right="0.1968503937007874" top="0.34" bottom="0.41" header="0.28" footer="0.17"/>
  <pageSetup horizontalDpi="600" verticalDpi="600" orientation="portrait" paperSize="9" scale="89" r:id="rId2"/>
  <headerFooter alignWithMargins="0">
    <oddFooter xml:space="preserve">&amp;L&amp;C&amp;R&amp;"Arial"&amp;8 Page &amp;P of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 Pegram</dc:creator>
  <cp:keywords/>
  <dc:description/>
  <cp:lastModifiedBy>AW Pegram</cp:lastModifiedBy>
  <cp:lastPrinted>2022-07-03T16:57:56Z</cp:lastPrinted>
  <dcterms:created xsi:type="dcterms:W3CDTF">2017-07-17T08:04:47Z</dcterms:created>
  <dcterms:modified xsi:type="dcterms:W3CDTF">2022-07-03T16:58:16Z</dcterms:modified>
  <cp:category/>
  <cp:version/>
  <cp:contentType/>
  <cp:contentStatus/>
</cp:coreProperties>
</file>